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23" documentId="13_ncr:1_{F6CB121F-512D-4AA6-A0C1-0FB36C537598}" xr6:coauthVersionLast="47" xr6:coauthVersionMax="47" xr10:uidLastSave="{A5101A37-8722-4DF0-8E7C-0D6014DB526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<sst xmlns="http://schemas.openxmlformats.org/spreadsheetml/2006/main" count="178603" uniqueCount="39084">
  <si>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</si>
  <si>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</si>
  <si>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</si>
  <si>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</si>
  <si>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</si>
  <si>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</si>
  <si>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</si>
  <si>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</si>
  <si>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</si>
  <si>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</si>
  <si>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</si>
  <si>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</si>
  <si>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</si>
  <si>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</si>
  <si>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</si>
  <si>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</si>
  <si>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</si>
  <si>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</si>
  <si>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</si>
  <si>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</si>
  <si>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</si>
  <si>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</si>
  <si>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</si>
  <si>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</si>
  <si>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</si>
  <si>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</si>
  <si>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</si>
  <si>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</si>
  <si>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</si>
  <si>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</si>
  <si>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</si>
  <si>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</si>
  <si>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</si>
  <si>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</si>
  <si>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</si>
  <si>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</si>
  <si>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</si>
  <si>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</si>
  <si>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</si>
  <si>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</si>
  <si>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</si>
  <si>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</si>
  <si>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</si>
  <si>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</si>
  <si>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</si>
  <si>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</si>
  <si>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</si>
  <si>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</si>
  <si>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</si>
  <si>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</si>
  <si>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</si>
  <si>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</si>
  <si>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</si>
  <si>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</si>
  <si>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</si>
  <si>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</si>
  <si>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</si>
  <si>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</si>
  <si>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</si>
  <si>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</si>
  <si>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</si>
  <si>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</si>
  <si>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</si>
  <si>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</si>
  <si>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</si>
  <si>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</si>
  <si>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</si>
  <si>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</si>
  <si>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</si>
  <si>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</si>
  <si>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</si>
  <si>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</si>
  <si>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</si>
  <si>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</si>
  <si>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</si>
  <si>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</si>
  <si>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</si>
  <si>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</si>
  <si>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</si>
  <si>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</si>
  <si>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</si>
  <si>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</si>
  <si>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</si>
  <si>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</si>
  <si>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</si>
  <si>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</si>
  <si>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</si>
  <si>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</si>
  <si>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</si>
  <si>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</si>
  <si>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</si>
  <si>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</si>
  <si>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</si>
  <si>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</si>
  <si>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</si>
  <si>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</si>
  <si>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</si>
  <si>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</si>
  <si>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</si>
  <si>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</si>
  <si>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</si>
  <si>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</si>
  <si>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</si>
  <si>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</si>
  <si>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</si>
  <si>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</si>
  <si>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</si>
  <si>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</si>
  <si>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</si>
  <si>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</si>
  <si>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</si>
  <si>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</si>
  <si>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</si>
  <si>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</si>
  <si>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</si>
  <si>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</si>
  <si>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</si>
  <si>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</si>
  <si>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</si>
  <si>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</si>
  <si>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</si>
  <si>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</si>
  <si>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</si>
  <si>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</si>
  <si>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</si>
  <si>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</si>
  <si>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</si>
  <si>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</si>
  <si>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</si>
  <si>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</si>
  <si>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</si>
  <si>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</si>
  <si>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</si>
  <si>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</si>
  <si>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</si>
  <si>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</si>
  <si>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</si>
  <si>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</si>
  <si>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</si>
  <si>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</si>
  <si>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</si>
  <si>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</si>
  <si>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</si>
  <si>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</si>
  <si>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</si>
  <si>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</si>
  <si>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</si>
  <si>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</si>
  <si>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</si>
  <si>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</si>
  <si>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</si>
  <si>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</si>
  <si>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</si>
  <si>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</si>
  <si>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</si>
  <si>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</si>
  <si>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</si>
  <si>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</si>
  <si>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</si>
  <si>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</si>
  <si>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</si>
  <si>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</si>
  <si>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</si>
  <si>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</si>
  <si>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</si>
  <si>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</si>
  <si>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</si>
  <si>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</si>
  <si>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</si>
  <si>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</si>
  <si>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</si>
  <si>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</si>
  <si>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</si>
  <si>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</si>
  <si>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</si>
  <si>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</si>
  <si>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</si>
  <si>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</si>
  <si>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</si>
  <si>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</si>
  <si>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</si>
  <si>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</si>
  <si>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</si>
  <si>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</si>
  <si>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</si>
  <si>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</si>
  <si>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</si>
  <si>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</si>
  <si>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</si>
  <si>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</si>
  <si>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</si>
  <si>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</si>
  <si>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</si>
  <si>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</si>
  <si>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</si>
  <si>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</si>
  <si>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</si>
  <si>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</si>
  <si>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</si>
  <si>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</si>
  <si>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</si>
  <si>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</si>
  <si>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</si>
  <si>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</si>
  <si>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</si>
  <si>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</si>
  <si>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</si>
  <si>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</si>
  <si>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</si>
  <si>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</si>
  <si>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</si>
  <si>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</si>
  <si>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</si>
  <si>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</si>
  <si>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</si>
  <si>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</si>
  <si>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</si>
  <si>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</si>
  <si>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</si>
  <si>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</si>
  <si>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</si>
  <si>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</si>
  <si>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</si>
  <si>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</si>
  <si>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</si>
  <si>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</si>
  <si>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</si>
  <si>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</si>
  <si>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</si>
  <si>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</si>
  <si>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</si>
  <si>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</si>
  <si>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</si>
  <si>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</si>
  <si>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</si>
  <si>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</si>
  <si>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</si>
  <si>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</si>
  <si>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</si>
  <si>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</si>
  <si>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</si>
  <si>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</si>
  <si>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</si>
  <si>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</si>
  <si>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</si>
  <si>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</si>
  <si>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</si>
  <si>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</si>
  <si>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</si>
  <si>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</si>
  <si>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</si>
  <si>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</si>
  <si>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</si>
  <si>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</si>
  <si>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</si>
  <si>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</si>
  <si>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</si>
  <si>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</si>
  <si>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</si>
  <si>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</si>
  <si>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</si>
  <si>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</si>
  <si>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</si>
  <si>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</si>
  <si>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</si>
  <si>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</si>
  <si>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</si>
  <si>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</si>
  <si>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</si>
  <si>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</si>
  <si>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</si>
  <si>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</si>
  <si>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</si>
  <si>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</si>
  <si>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</si>
  <si>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</si>
  <si>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</si>
  <si>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</si>
  <si>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</si>
  <si>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</si>
  <si>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</si>
  <si>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</si>
  <si>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</si>
  <si>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</si>
  <si>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</si>
  <si>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</si>
  <si>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</si>
  <si>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</si>
  <si>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</si>
  <si>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</si>
  <si>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</si>
  <si>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</si>
  <si>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</si>
  <si>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</si>
  <si>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</si>
  <si>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</si>
  <si>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</si>
  <si>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</si>
  <si>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</si>
  <si>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</si>
  <si>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</si>
  <si>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</si>
  <si>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</si>
  <si>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</si>
  <si>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</si>
  <si>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</si>
  <si>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</si>
  <si>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</si>
  <si>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</si>
  <si>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</si>
  <si>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</si>
  <si>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</si>
  <si>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</si>
  <si>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</si>
  <si>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</si>
  <si>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</si>
  <si>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</si>
  <si>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</si>
  <si>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</si>
  <si>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</si>
  <si>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</si>
  <si>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</si>
  <si>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</si>
  <si>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</si>
  <si>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</si>
  <si>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</si>
  <si>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</si>
  <si>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</si>
  <si>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</si>
  <si>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</si>
  <si>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</si>
  <si>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</si>
  <si>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</si>
  <si>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</si>
  <si>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</si>
  <si>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</si>
  <si>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</si>
  <si>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</si>
  <si>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</si>
  <si>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</si>
  <si>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</si>
  <si>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</si>
  <si>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</si>
  <si>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</si>
  <si>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</si>
  <si>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</si>
  <si>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</si>
  <si>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</si>
  <si>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</si>
  <si>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</si>
  <si>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</si>
  <si>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</si>
  <si>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</si>
  <si>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</si>
  <si>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</si>
  <si>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</si>
  <si>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</si>
  <si>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</si>
  <si>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</si>
  <si>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</si>
  <si>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</si>
  <si>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</si>
  <si>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</si>
  <si>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</si>
  <si>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</si>
  <si>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</si>
  <si>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</si>
  <si>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</si>
  <si>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</si>
  <si>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</si>
  <si>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</si>
  <si>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</si>
  <si>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</si>
  <si>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</si>
  <si>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</si>
  <si>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</si>
  <si>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</si>
  <si>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</si>
  <si>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</si>
  <si>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</si>
  <si>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</si>
  <si>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</si>
  <si>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</si>
  <si>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</si>
  <si>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</si>
  <si>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</si>
  <si>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</si>
  <si>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</si>
  <si>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</si>
  <si>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</si>
  <si>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</si>
  <si>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</si>
  <si>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</si>
  <si>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</si>
  <si>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</si>
  <si>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</si>
  <si>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</si>
  <si>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</si>
  <si>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</si>
  <si>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</si>
  <si>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</si>
  <si>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</si>
  <si>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</si>
  <si>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</si>
  <si>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</si>
  <si>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</si>
  <si>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</si>
  <si>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</si>
  <si>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</si>
  <si>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</si>
  <si>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</si>
  <si>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</si>
  <si>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</si>
  <si>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</si>
  <si>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</si>
  <si>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</si>
  <si>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</si>
  <si>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</si>
  <si>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</si>
  <si>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</si>
  <si>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</si>
  <si>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</si>
  <si>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</si>
  <si>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</si>
  <si>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</si>
  <si>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</si>
  <si>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</si>
  <si>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</si>
  <si>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</si>
  <si>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</si>
  <si>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</si>
  <si>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</si>
  <si>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</si>
  <si>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</si>
  <si>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</si>
  <si>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</si>
  <si>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</si>
  <si>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</si>
  <si>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</si>
  <si>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</si>
  <si>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</si>
  <si>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</si>
  <si>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</si>
  <si>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</si>
  <si>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</si>
  <si>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</si>
  <si>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</si>
  <si>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</si>
  <si>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</si>
  <si>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</si>
  <si>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</si>
  <si>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</si>
  <si>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</si>
  <si>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</si>
  <si>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</si>
  <si>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</si>
  <si>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</si>
  <si>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</si>
  <si>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</si>
  <si>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</si>
  <si>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</si>
  <si>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</si>
  <si>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</si>
  <si>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</si>
  <si>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</si>
  <si>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</si>
  <si>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</si>
  <si>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</si>
  <si>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</si>
  <si>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</si>
  <si>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</si>
  <si>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</si>
  <si>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</si>
  <si>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</si>
  <si>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</si>
  <si>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</si>
  <si>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</si>
  <si>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</si>
  <si>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</si>
  <si>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</si>
  <si>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</si>
  <si>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</si>
  <si>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</si>
  <si>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</si>
  <si>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</si>
  <si>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</si>
  <si>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</si>
  <si>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</si>
  <si>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</si>
  <si>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</si>
  <si>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</si>
  <si>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</si>
  <si>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</si>
  <si>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</si>
  <si>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</si>
  <si>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</si>
  <si>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</si>
  <si>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</si>
  <si>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</si>
  <si>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</si>
  <si>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</si>
  <si>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</si>
  <si>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</si>
  <si>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</si>
  <si>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</si>
  <si>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</si>
  <si>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</si>
  <si>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</si>
  <si>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</si>
  <si>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</si>
  <si>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</si>
  <si>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</si>
  <si>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</si>
  <si>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</si>
  <si>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</si>
  <si>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</si>
  <si>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</si>
  <si>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</si>
  <si>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</si>
  <si>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</si>
  <si>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</si>
  <si>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</si>
  <si>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</si>
  <si>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</si>
  <si>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</si>
  <si>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</si>
  <si>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</si>
  <si>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</si>
  <si>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</si>
  <si>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</si>
  <si>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</si>
  <si>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</si>
  <si>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</si>
  <si>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</si>
  <si>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</si>
  <si>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</si>
  <si>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</si>
  <si>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</si>
  <si>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</si>
  <si>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</si>
  <si>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</si>
  <si>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</si>
  <si>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</si>
  <si>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</si>
  <si>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</si>
  <si>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</si>
  <si>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</si>
  <si>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</si>
  <si>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</si>
  <si>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</si>
  <si>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</si>
  <si>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</si>
  <si>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</si>
  <si>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</si>
  <si>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</si>
  <si>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</si>
  <si>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</si>
  <si>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</si>
  <si>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</si>
  <si>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</si>
  <si>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</si>
  <si>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</si>
  <si>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</si>
  <si>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</si>
  <si>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</si>
  <si>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</si>
  <si>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</si>
  <si>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</si>
  <si>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</si>
  <si>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</si>
  <si>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</si>
  <si>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</si>
  <si>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</si>
  <si>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</si>
  <si>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</si>
  <si>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</si>
  <si>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</si>
  <si>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</si>
  <si>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</si>
  <si>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</si>
  <si>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</si>
  <si>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</si>
  <si>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</si>
  <si>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</si>
  <si>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</si>
  <si>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</si>
  <si>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</si>
  <si>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</si>
  <si>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</si>
  <si>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</si>
  <si>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</si>
  <si>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</si>
  <si>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</si>
  <si>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</si>
  <si>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</si>
  <si>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</si>
  <si>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</si>
  <si>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</si>
  <si>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</si>
  <si>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</si>
  <si>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</si>
  <si>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</si>
  <si>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</si>
  <si>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</si>
  <si>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</si>
  <si>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</si>
  <si>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</si>
  <si>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</si>
  <si>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</si>
  <si>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</si>
  <si>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</si>
  <si>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</si>
  <si>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</si>
  <si>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</si>
  <si>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</si>
  <si>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</si>
  <si>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</si>
  <si>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</si>
  <si>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</si>
  <si>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</si>
  <si>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</si>
  <si>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</si>
  <si>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</si>
  <si>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</si>
  <si>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</si>
  <si>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</si>
  <si>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</si>
  <si>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</si>
  <si>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</si>
  <si>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</si>
  <si>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</si>
  <si>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</si>
  <si>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</si>
  <si>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</si>
  <si>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</si>
  <si>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</si>
  <si>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</si>
  <si>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</si>
  <si>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</si>
  <si>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</si>
  <si>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</si>
  <si>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</si>
  <si>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</si>
  <si>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</si>
  <si>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</si>
  <si>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</si>
  <si>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</si>
  <si>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</si>
  <si>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</si>
  <si>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</si>
  <si>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</si>
  <si>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</si>
  <si>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</si>
  <si>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</si>
  <si>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</si>
  <si>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</si>
  <si>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</si>
  <si>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</si>
  <si>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</si>
  <si>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</si>
  <si>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</si>
  <si>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</si>
  <si>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</si>
  <si>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</si>
  <si>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</si>
  <si>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</si>
  <si>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</si>
  <si>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</si>
  <si>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</si>
  <si>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</si>
  <si>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</si>
  <si>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</si>
  <si>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</si>
  <si>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</si>
  <si>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</si>
  <si>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</si>
  <si>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</si>
  <si>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</si>
  <si>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</si>
  <si>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</si>
  <si>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</si>
  <si>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</si>
  <si>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</si>
  <si>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</si>
  <si>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</si>
  <si>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</si>
  <si>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</si>
  <si>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</si>
  <si>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</si>
  <si>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</si>
  <si>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</si>
  <si>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</si>
  <si>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</si>
  <si>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</si>
  <si>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</si>
  <si>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</si>
  <si>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</si>
  <si>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</si>
  <si>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</si>
  <si>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</si>
  <si>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</si>
  <si>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</si>
  <si>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</si>
  <si>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</si>
  <si>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</si>
  <si>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</si>
  <si>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</si>
  <si>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</si>
  <si>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</si>
  <si>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</si>
  <si>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</si>
  <si>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</si>
  <si>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</si>
  <si>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</si>
  <si>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</si>
  <si>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</si>
  <si>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</si>
  <si>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</si>
  <si>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</si>
  <si>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</si>
  <si>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</si>
  <si>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</si>
  <si>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</si>
  <si>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</si>
  <si>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</si>
  <si>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</si>
  <si>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</si>
  <si>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</si>
  <si>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</si>
  <si>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</si>
  <si>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</si>
  <si>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</si>
  <si>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</si>
  <si>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</si>
  <si>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</si>
  <si>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</si>
  <si>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</si>
  <si>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</si>
  <si>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</si>
  <si>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</si>
  <si>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</si>
  <si>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</si>
  <si>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</si>
  <si>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</si>
  <si>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</si>
  <si>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</si>
  <si>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</si>
  <si>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</si>
  <si>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</si>
  <si>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</si>
  <si>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</si>
  <si>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</si>
  <si>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</si>
  <si>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</si>
  <si>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</si>
  <si>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</si>
  <si>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</si>
  <si>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</si>
  <si>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</si>
  <si>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</si>
  <si>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</si>
  <si>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</si>
  <si>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</si>
  <si>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</si>
  <si>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</si>
  <si>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</si>
  <si>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</si>
  <si>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</si>
  <si>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</si>
  <si>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</si>
  <si>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</si>
  <si>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</si>
  <si>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</si>
  <si>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</si>
  <si>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</si>
  <si>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</si>
  <si>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</si>
  <si>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</si>
  <si>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</si>
  <si>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</si>
  <si>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</si>
  <si>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</si>
  <si>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</si>
  <si>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</si>
  <si>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</si>
  <si>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</si>
  <si>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</si>
  <si>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</si>
  <si>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</si>
  <si>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</si>
  <si>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</si>
  <si>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</si>
  <si>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</si>
  <si>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</si>
  <si>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</si>
  <si>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</si>
  <si>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</si>
  <si>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</si>
  <si>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</si>
  <si>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</si>
  <si>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</si>
  <si>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</si>
  <si>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</si>
  <si>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</si>
  <si>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</si>
  <si>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</si>
  <si>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</si>
  <si>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</si>
  <si>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</si>
  <si>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</si>
  <si>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</si>
  <si>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</si>
  <si>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</si>
  <si>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</si>
  <si>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</si>
  <si>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</si>
  <si>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</si>
  <si>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</si>
  <si>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</si>
  <si>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</si>
  <si>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</si>
  <si>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</si>
  <si>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</si>
  <si>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</si>
  <si>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</si>
  <si>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</si>
  <si>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</si>
  <si>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</si>
  <si>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</si>
  <si>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</si>
  <si>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</si>
  <si>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</si>
  <si>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</si>
  <si>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</si>
  <si>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</si>
  <si>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</si>
  <si>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</si>
  <si>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</si>
  <si>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</si>
  <si>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</si>
  <si>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</si>
  <si>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</si>
  <si>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</si>
  <si>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</si>
  <si>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</si>
  <si>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</si>
  <si>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</si>
  <si>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</si>
  <si>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</si>
  <si>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</si>
  <si>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</si>
  <si>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</si>
  <si>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</si>
  <si>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</si>
  <si>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</si>
  <si>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</si>
  <si>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</si>
  <si>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</si>
  <si>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</si>
  <si>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</si>
  <si>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</si>
  <si>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</si>
  <si>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</si>
  <si>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</si>
  <si>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</si>
  <si>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</si>
  <si>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</si>
  <si>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</si>
  <si>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</si>
  <si>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</si>
  <si>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</si>
  <si>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</si>
  <si>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</si>
  <si>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</si>
  <si>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</si>
  <si>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</si>
  <si>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</si>
  <si>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</si>
  <si>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</si>
  <si>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</si>
  <si>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</si>
  <si>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</si>
  <si>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</si>
  <si>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</si>
  <si>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</si>
  <si>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</si>
  <si>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</si>
  <si>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</si>
  <si>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</si>
  <si>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</si>
  <si>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</si>
  <si>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</si>
  <si>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</si>
  <si>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</si>
  <si>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</si>
  <si>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</si>
  <si>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</si>
  <si>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</si>
  <si>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</si>
  <si>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</si>
  <si>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</si>
  <si>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</si>
  <si>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</si>
  <si>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</si>
  <si>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</si>
  <si>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</si>
  <si>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</si>
  <si>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</si>
  <si>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</si>
  <si>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</si>
  <si>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</si>
  <si>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</si>
  <si>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</si>
  <si>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</si>
  <si>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</si>
  <si>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</si>
  <si>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</si>
  <si>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</si>
  <si>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</si>
  <si>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</si>
  <si>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</si>
  <si>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</si>
  <si>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</si>
  <si>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</si>
  <si>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</si>
  <si>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</si>
  <si>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</si>
  <si>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</si>
  <si>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</si>
  <si>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</si>
  <si>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</si>
  <si>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</si>
  <si>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</si>
  <si>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</si>
  <si>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</si>
  <si>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</si>
  <si>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</si>
  <si>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</si>
  <si>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</si>
  <si>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</si>
  <si>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</si>
  <si>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</si>
  <si>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</si>
  <si>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</si>
  <si>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</si>
  <si>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</si>
  <si>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</si>
  <si>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</si>
  <si>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</si>
  <si>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</si>
  <si>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</si>
  <si>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</si>
  <si>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</si>
  <si>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</si>
  <si>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</si>
  <si>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</si>
  <si>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</si>
  <si>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</si>
  <si>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</si>
  <si>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</si>
  <si>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</si>
  <si>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</si>
  <si>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</si>
  <si>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</si>
  <si>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</si>
  <si>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</si>
  <si>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</si>
  <si>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</si>
  <si>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</si>
  <si>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</si>
  <si>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</si>
  <si>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</si>
  <si>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</si>
  <si>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</si>
  <si>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</si>
  <si>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</si>
  <si>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</si>
  <si>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</si>
  <si>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</si>
  <si>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</si>
  <si>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</si>
  <si>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</si>
  <si>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</si>
  <si>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</si>
  <si>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</si>
  <si>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</si>
  <si>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</si>
  <si>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</si>
  <si>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</si>
  <si>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</si>
  <si>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</si>
  <si>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</si>
  <si>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</si>
  <si>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</si>
  <si>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</si>
  <si>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</si>
  <si>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</si>
  <si>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</si>
  <si>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</si>
  <si>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</si>
  <si>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</si>
  <si>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</si>
  <si>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</si>
  <si>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</si>
  <si>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</si>
  <si>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</si>
  <si>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</si>
  <si>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</si>
  <si>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</si>
  <si>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</si>
  <si>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</si>
  <si>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</si>
  <si>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</si>
  <si>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</si>
  <si>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</si>
  <si>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</si>
  <si>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</si>
  <si>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</si>
  <si>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</si>
  <si>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</si>
  <si>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</si>
  <si>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</si>
  <si>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</si>
  <si>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</si>
  <si>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</si>
  <si>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</si>
  <si>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</si>
  <si>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</si>
  <si>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</si>
  <si>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</si>
  <si>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</si>
  <si>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</si>
  <si>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</si>
  <si>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</si>
  <si>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</si>
  <si>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</si>
  <si>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</si>
  <si>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</si>
  <si>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</si>
  <si>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</si>
  <si>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</si>
  <si>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</si>
  <si>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</si>
  <si>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</si>
  <si>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</si>
  <si>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</si>
  <si>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</si>
  <si>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</si>
  <si>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</si>
  <si>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</si>
  <si>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</si>
  <si>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</si>
  <si>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</si>
  <si>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</si>
  <si>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</si>
  <si>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</si>
  <si>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</si>
  <si>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</si>
  <si>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</si>
  <si>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</si>
  <si>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</si>
  <si>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</si>
  <si>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</si>
  <si>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</si>
  <si>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</si>
  <si>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</si>
  <si>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</si>
  <si>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</si>
  <si>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</si>
  <si>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</si>
  <si>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</si>
  <si>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</si>
  <si>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</si>
  <si>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</si>
  <si>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</si>
  <si>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</si>
  <si>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</si>
  <si>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</si>
  <si>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</si>
  <si>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</si>
  <si>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</si>
  <si>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</si>
  <si>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</si>
  <si>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</si>
  <si>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</si>
  <si>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</si>
  <si>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</si>
  <si>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</si>
  <si>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</si>
  <si>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</si>
  <si>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</si>
  <si>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</si>
  <si>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</si>
  <si>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</si>
  <si>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</si>
  <si>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</si>
  <si>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</si>
  <si>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</si>
  <si>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</si>
  <si>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</si>
  <si>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</si>
  <si>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</si>
  <si>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</si>
  <si>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</si>
  <si>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</si>
  <si>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</si>
  <si>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</si>
  <si>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</si>
  <si>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</si>
  <si>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</si>
  <si>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</si>
  <si>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</si>
  <si>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</si>
  <si>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</si>
  <si>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</si>
  <si>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</si>
  <si>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</si>
  <si>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</si>
  <si>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</si>
  <si>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</si>
  <si>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</si>
  <si>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</si>
  <si>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</si>
  <si>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</si>
  <si>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</si>
  <si>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</si>
  <si>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</si>
  <si>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</si>
  <si>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</si>
  <si>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</si>
  <si>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</si>
  <si>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</si>
  <si>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</si>
  <si>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</si>
  <si>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</si>
  <si>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</si>
  <si>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</si>
  <si>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</si>
  <si>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</si>
  <si>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</si>
  <si>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</si>
  <si>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</si>
  <si>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</si>
  <si>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</si>
  <si>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</si>
  <si>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</si>
  <si>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</si>
  <si>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</si>
  <si>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</si>
  <si>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</si>
  <si>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</si>
  <si>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</si>
  <si>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</si>
  <si>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</si>
  <si>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</si>
  <si>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</si>
  <si>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</si>
  <si>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</si>
  <si>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</si>
  <si>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</si>
  <si>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</si>
  <si>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</si>
  <si>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</si>
  <si>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</si>
  <si>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</si>
  <si>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</si>
  <si>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</si>
  <si>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</si>
  <si>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</si>
  <si>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</si>
  <si>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</si>
  <si>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</si>
  <si>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</si>
  <si>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</si>
  <si>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</si>
  <si>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</si>
  <si>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</si>
  <si>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</si>
  <si>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</si>
  <si>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</si>
  <si>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</si>
  <si>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</si>
  <si>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</si>
  <si>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</si>
  <si>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</si>
  <si>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</si>
  <si>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</si>
  <si>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</si>
  <si>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</si>
  <si>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</si>
  <si>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</si>
  <si>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</si>
  <si>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</si>
  <si>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</si>
  <si>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</si>
  <si>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</si>
  <si>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</si>
  <si>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</si>
  <si>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</si>
  <si>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</si>
  <si>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</si>
  <si>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</si>
  <si>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</si>
  <si>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</si>
  <si>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</si>
  <si>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</si>
  <si>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</si>
  <si>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</si>
  <si>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</si>
  <si>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</si>
  <si>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</si>
  <si>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</si>
  <si>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</si>
  <si>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</si>
  <si>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</si>
  <si>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</si>
  <si>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</si>
  <si>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</si>
  <si>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</si>
  <si>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</si>
  <si>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</si>
  <si>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</si>
  <si>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</si>
  <si>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</si>
  <si>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</si>
  <si>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</si>
  <si>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</si>
  <si>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</si>
  <si>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</si>
  <si>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</si>
  <si>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</si>
  <si>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</si>
  <si>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</si>
  <si>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</si>
  <si>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</si>
  <si>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</si>
  <si>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</si>
  <si>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</si>
  <si>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</si>
  <si>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</si>
  <si>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</si>
  <si>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</si>
  <si>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</si>
  <si>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</si>
  <si>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</si>
  <si>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</si>
  <si>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</si>
  <si>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</si>
  <si>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</si>
  <si>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</si>
  <si>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</si>
  <si>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</si>
  <si>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</si>
  <si>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</si>
  <si>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</si>
  <si>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</si>
  <si>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</si>
  <si>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</si>
  <si>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</si>
  <si>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</si>
  <si>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</si>
  <si>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</si>
  <si>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</si>
  <si>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</si>
  <si>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</si>
  <si>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</si>
  <si>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</si>
  <si>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</si>
  <si>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</si>
  <si>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</si>
  <si>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</si>
  <si>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</si>
  <si>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</si>
  <si>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</si>
  <si>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</si>
  <si>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</si>
  <si>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</si>
  <si>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</si>
  <si>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</si>
  <si>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</si>
  <si>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</si>
  <si>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</si>
  <si>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</si>
  <si>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</si>
  <si>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</si>
  <si>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</si>
  <si>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</si>
  <si>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</si>
  <si>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</si>
  <si>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</si>
  <si>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</si>
  <si>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</si>
  <si>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</si>
  <si>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</si>
  <si>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</si>
  <si>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</si>
  <si>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</si>
  <si>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</si>
  <si>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</si>
  <si>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</si>
  <si>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</si>
  <si>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</si>
  <si>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</si>
  <si>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</si>
  <si>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</si>
  <si>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</si>
  <si>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</si>
  <si>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</si>
  <si>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</si>
  <si>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</si>
  <si>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</si>
  <si>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</si>
  <si>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</si>
  <si>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</si>
  <si>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</si>
  <si>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</si>
  <si>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</si>
  <si>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</si>
  <si>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</si>
  <si>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</si>
  <si>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</si>
  <si>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</si>
  <si>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</si>
  <si>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</si>
  <si>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</si>
  <si>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</si>
  <si>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</si>
  <si>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</si>
  <si>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</si>
  <si>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</si>
  <si>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</si>
  <si>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</si>
  <si>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</si>
  <si>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</si>
  <si>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</si>
  <si>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</si>
  <si>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</si>
  <si>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</si>
  <si>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</si>
  <si>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</si>
  <si>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</si>
  <si>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</si>
  <si>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</si>
  <si>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</si>
  <si>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</si>
  <si>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</si>
  <si>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</si>
  <si>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</si>
  <si>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</si>
  <si>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</si>
  <si>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</si>
  <si>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</si>
  <si>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</si>
  <si>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</si>
  <si>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</si>
  <si>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</si>
  <si>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</si>
  <si>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</si>
  <si>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</si>
  <si>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</si>
  <si>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</si>
  <si>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</si>
  <si>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</si>
  <si>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</si>
  <si>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</si>
  <si>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</si>
  <si>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</si>
  <si>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</si>
  <si>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</si>
  <si>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</si>
  <si>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</si>
  <si>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</si>
  <si>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</si>
  <si>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</si>
  <si>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</si>
  <si>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</si>
  <si>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</si>
  <si>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</si>
  <si>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</si>
  <si>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</si>
  <si>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</si>
  <si>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</si>
  <si>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</si>
  <si>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</si>
  <si>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</si>
  <si>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</si>
  <si>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</si>
  <si>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</si>
  <si>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</si>
  <si>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</si>
  <si>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</si>
  <si>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</si>
  <si>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</si>
  <si>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</si>
  <si>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</si>
  <si>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</si>
  <si>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</si>
  <si>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</si>
  <si>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</si>
  <si>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</si>
  <si>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</si>
  <si>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</si>
  <si>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</si>
  <si>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</si>
  <si>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</si>
  <si>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</si>
  <si>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</si>
  <si>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</si>
  <si>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</si>
  <si>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</si>
  <si>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</si>
  <si>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</si>
  <si>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</si>
  <si>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</si>
  <si>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</si>
  <si>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</si>
  <si>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</si>
  <si>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</si>
  <si>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</si>
  <si>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</si>
  <si>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</si>
  <si>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</si>
  <si>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</si>
  <si>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</si>
  <si>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</si>
  <si>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</si>
  <si>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</si>
  <si>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</si>
  <si>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</si>
  <si>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</si>
  <si>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</si>
  <si>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</si>
  <si>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</si>
  <si>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</si>
  <si>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</si>
  <si>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</si>
  <si>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</si>
  <si>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</si>
  <si>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</si>
  <si>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</si>
  <si>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</si>
  <si>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</si>
  <si>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</si>
  <si>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</si>
  <si>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</si>
  <si>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</si>
  <si>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</si>
  <si>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</si>
  <si>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</si>
  <si>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</si>
  <si>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</si>
  <si>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</si>
  <si>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</si>
  <si>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</si>
  <si>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</si>
  <si>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</si>
  <si>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</si>
  <si>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</si>
  <si>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</si>
  <si>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</si>
  <si>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</si>
  <si>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</si>
  <si>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</si>
  <si>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</si>
  <si>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</si>
  <si>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</si>
  <si>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</si>
  <si>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</si>
  <si>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</si>
  <si>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</si>
  <si>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</si>
  <si>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</si>
  <si>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</si>
  <si>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</si>
  <si>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</si>
  <si>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</si>
  <si>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</si>
  <si>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</si>
  <si>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</si>
  <si>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</si>
  <si>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</si>
  <si>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</si>
  <si>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</si>
  <si>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</si>
  <si>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</si>
  <si>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</si>
  <si>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</si>
  <si>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</si>
  <si>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</si>
  <si>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</si>
  <si>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</si>
  <si>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</si>
  <si>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</si>
  <si>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</si>
  <si>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</si>
  <si>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</si>
  <si>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</si>
  <si>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</si>
  <si>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</si>
  <si>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</si>
  <si>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</si>
  <si>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</si>
  <si>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</si>
  <si>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</si>
  <si>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</si>
  <si>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</si>
  <si>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</si>
  <si>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</si>
  <si>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</si>
  <si>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</si>
  <si>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</si>
  <si>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</si>
  <si>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</si>
  <si>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</si>
  <si>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</si>
  <si>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</si>
  <si>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</si>
  <si>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</si>
  <si>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</si>
  <si>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</si>
  <si>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</si>
  <si>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</si>
  <si>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</si>
  <si>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</si>
  <si>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</si>
  <si>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</si>
  <si>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</si>
  <si>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</si>
  <si>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</si>
  <si>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</si>
  <si>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</si>
  <si>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</si>
  <si>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</si>
  <si>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</si>
  <si>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</si>
  <si>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</si>
  <si>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</si>
  <si>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</si>
  <si>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</si>
  <si>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</si>
  <si>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</si>
  <si>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</si>
  <si>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</si>
  <si>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</si>
  <si>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</si>
  <si>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</si>
  <si>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</si>
  <si>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</si>
  <si>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</si>
  <si>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</si>
  <si>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</si>
  <si>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</si>
  <si>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</si>
  <si>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</si>
  <si>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</si>
  <si>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</si>
  <si>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</si>
  <si>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</si>
  <si>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</si>
  <si>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</si>
  <si>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</si>
  <si>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</si>
  <si>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</si>
  <si>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</si>
  <si>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</si>
  <si>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</si>
  <si>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</si>
  <si>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</si>
  <si>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</si>
  <si>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</si>
  <si>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</si>
  <si>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</si>
  <si>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</si>
  <si>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</si>
  <si>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</si>
  <si>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</si>
  <si>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</si>
  <si>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</si>
  <si>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</si>
  <si>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</si>
  <si>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</si>
  <si>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</si>
  <si>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</si>
  <si>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</si>
  <si>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</si>
  <si>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</si>
  <si>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</si>
  <si>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</si>
  <si>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</si>
  <si>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</si>
  <si>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</si>
  <si>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</si>
  <si>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</si>
  <si>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</si>
  <si>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</si>
  <si>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</si>
  <si>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</si>
  <si>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</si>
  <si>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</si>
  <si>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</si>
  <si>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</si>
  <si>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</si>
  <si>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</si>
  <si>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</si>
  <si>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</si>
  <si>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</si>
  <si>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</si>
  <si>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</si>
  <si>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</si>
  <si>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</si>
  <si>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</si>
  <si>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</si>
  <si>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</si>
  <si>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</si>
  <si>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</si>
  <si>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</si>
  <si>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</si>
  <si>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</si>
  <si>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</si>
  <si>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</si>
  <si>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</si>
  <si>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</si>
  <si>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</si>
  <si>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</si>
  <si>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</si>
  <si>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</si>
  <si>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</si>
  <si>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</si>
  <si>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</si>
  <si>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</si>
  <si>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</si>
  <si>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</si>
  <si>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</si>
  <si>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</si>
  <si>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</si>
  <si>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</si>
  <si>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</si>
  <si>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</si>
  <si>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</si>
  <si>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</si>
  <si>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</si>
  <si>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</si>
  <si>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</si>
  <si>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</si>
  <si>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</si>
  <si>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</si>
  <si>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</si>
  <si>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</si>
  <si>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</si>
  <si>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</si>
  <si>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</si>
  <si>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</si>
  <si>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</si>
  <si>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</si>
  <si>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</si>
  <si>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</si>
  <si>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</si>
  <si>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</si>
  <si>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</si>
  <si>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</si>
  <si>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</si>
  <si>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</si>
  <si>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</si>
  <si>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</si>
  <si>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</si>
  <si>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</si>
  <si>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</si>
  <si>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</si>
  <si>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</si>
  <si>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</si>
  <si>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</si>
  <si>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</si>
  <si>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</si>
  <si>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</si>
  <si>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</si>
  <si>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</si>
  <si>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</si>
  <si>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</si>
  <si>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</si>
  <si>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</si>
  <si>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</si>
  <si>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</si>
  <si>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</si>
  <si>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</si>
  <si>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</si>
  <si>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</si>
  <si>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</si>
  <si>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</si>
  <si>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</si>
  <si>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</si>
  <si>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</si>
  <si>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</si>
  <si>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</si>
  <si>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</si>
  <si>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</si>
  <si>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</si>
  <si>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</si>
  <si>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</si>
  <si>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</si>
  <si>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</si>
  <si>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</si>
  <si>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</si>
  <si>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</si>
  <si>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</si>
  <si>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</si>
  <si>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</si>
  <si>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</si>
  <si>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</si>
  <si>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</si>
  <si>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</si>
  <si>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</si>
  <si>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</si>
  <si>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</si>
  <si>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</si>
  <si>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</si>
  <si>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</si>
  <si>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</si>
  <si>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</si>
  <si>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</si>
  <si>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</si>
  <si>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</si>
  <si>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</si>
  <si>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</si>
  <si>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</si>
  <si>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</si>
  <si>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</si>
  <si>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</si>
  <si>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</si>
  <si>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</si>
  <si>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</si>
  <si>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</si>
  <si>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</si>
  <si>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</si>
  <si>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</si>
  <si>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</si>
  <si>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</si>
  <si>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</si>
  <si>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</si>
  <si>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</si>
  <si>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</si>
  <si>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</si>
  <si>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</si>
  <si>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</si>
  <si>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</si>
  <si>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</si>
  <si>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</si>
  <si>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</si>
  <si>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</si>
  <si>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</si>
  <si>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</si>
  <si>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</si>
  <si>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</si>
  <si>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</si>
  <si>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</si>
  <si>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</si>
  <si>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</si>
  <si>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</si>
  <si>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</si>
  <si>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</si>
  <si>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</si>
  <si>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</si>
  <si>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</si>
  <si>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</si>
  <si>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</si>
  <si>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</si>
  <si>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</si>
  <si>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</si>
  <si>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</si>
  <si>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</si>
  <si>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</si>
  <si>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</si>
  <si>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</si>
  <si>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</si>
  <si>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</si>
  <si>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</si>
  <si>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</si>
  <si>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</si>
  <si>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</si>
  <si>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</si>
  <si>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</si>
  <si>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</si>
  <si>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</si>
  <si>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</si>
  <si>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</si>
  <si>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</si>
  <si>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</si>
  <si>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</si>
  <si>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</si>
  <si>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</si>
  <si>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</si>
  <si>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</si>
  <si>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</si>
  <si>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</si>
  <si>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</si>
  <si>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</si>
  <si>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</si>
  <si>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</si>
  <si>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</si>
  <si>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</si>
  <si>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</si>
  <si>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</si>
  <si>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</si>
  <si>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</si>
  <si>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</si>
  <si>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</si>
  <si>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</si>
  <si>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</si>
  <si>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</si>
  <si>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</si>
  <si>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</si>
  <si>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</si>
  <si>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</si>
  <si>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</si>
  <si>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</si>
  <si>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</si>
  <si>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</si>
  <si>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</si>
  <si>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</si>
  <si>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</si>
  <si>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</si>
  <si>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</si>
  <si>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</si>
  <si>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</si>
  <si>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</si>
  <si>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</si>
  <si>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</si>
  <si>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</si>
  <si>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</si>
  <si>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</si>
  <si>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</si>
  <si>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</si>
  <si>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</si>
  <si>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</si>
  <si>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</si>
  <si>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</si>
  <si>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</si>
  <si>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</si>
  <si>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</si>
  <si>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</si>
  <si>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</si>
  <si>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</si>
  <si>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</si>
  <si>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</si>
  <si>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</si>
  <si>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</si>
  <si>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</si>
  <si>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</si>
  <si>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</si>
  <si>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</si>
  <si>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</si>
  <si>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</si>
  <si>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</si>
  <si>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</si>
  <si>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</si>
  <si>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</si>
  <si>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</si>
  <si>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</si>
  <si>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</si>
  <si>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</si>
  <si>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</si>
  <si>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</si>
  <si>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</si>
  <si>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</si>
  <si>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</si>
  <si>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</si>
  <si>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</si>
  <si>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</si>
  <si>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</si>
  <si>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</si>
  <si>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</si>
  <si>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</si>
  <si>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</si>
  <si>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</si>
  <si>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</si>
  <si>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</si>
  <si>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</si>
  <si>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</si>
  <si>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</si>
  <si>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</si>
  <si>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</si>
  <si>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</si>
  <si>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</si>
  <si>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</si>
  <si>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</si>
  <si>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</si>
  <si>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</si>
  <si>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</si>
  <si>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</si>
  <si>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</si>
  <si>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</si>
  <si>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</si>
  <si>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</si>
  <si>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</si>
  <si>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</si>
  <si>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</si>
  <si>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</si>
  <si>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</si>
  <si>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</si>
  <si>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</si>
  <si>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</si>
  <si>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</si>
  <si>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</si>
  <si>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</si>
  <si>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</si>
  <si>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</si>
  <si>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</si>
  <si>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</si>
  <si>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</si>
  <si>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</si>
  <si>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</si>
  <si>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</si>
  <si>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</si>
  <si>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</si>
  <si>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</si>
  <si>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</si>
  <si>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</si>
  <si>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</si>
  <si>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</si>
  <si>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</si>
  <si>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</si>
  <si>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</si>
  <si>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</si>
  <si>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</si>
  <si>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</si>
  <si>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</si>
  <si>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</si>
  <si>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</si>
  <si>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</si>
  <si>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</si>
  <si>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</si>
  <si>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</si>
  <si>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</si>
  <si>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</si>
  <si>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</si>
  <si>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</si>
  <si>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</si>
  <si>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</si>
  <si>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</si>
  <si>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</si>
  <si>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</si>
  <si>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</si>
  <si>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</si>
  <si>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</si>
  <si>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</si>
  <si>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</si>
  <si>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</si>
  <si>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</si>
  <si>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</si>
  <si>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</si>
  <si>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</si>
  <si>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</si>
  <si>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</si>
  <si>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</si>
  <si>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</si>
  <si>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</si>
  <si>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</si>
  <si>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</si>
  <si>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</si>
  <si>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</si>
  <si>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</si>
  <si>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</si>
  <si>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</si>
  <si>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</si>
  <si>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</si>
  <si>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</si>
  <si>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</si>
  <si>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</si>
  <si>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</si>
  <si>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</si>
  <si>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</si>
  <si>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</si>
  <si>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</si>
  <si>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</si>
  <si>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</si>
  <si>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</si>
  <si>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</si>
  <si>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</si>
  <si>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</si>
  <si>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</si>
  <si>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</si>
  <si>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</si>
  <si>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</si>
  <si>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</si>
  <si>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</si>
  <si>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</si>
  <si>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</si>
  <si>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</si>
  <si>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</si>
  <si>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</si>
  <si>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</si>
  <si>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</si>
  <si>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</si>
  <si>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</si>
  <si>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</si>
  <si>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</si>
  <si>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</si>
  <si>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</si>
  <si>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</si>
  <si>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</si>
  <si>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</si>
  <si>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</si>
  <si>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</si>
  <si>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</si>
  <si>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</si>
  <si>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</si>
  <si>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</si>
  <si>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</si>
  <si>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</si>
  <si>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</si>
  <si>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</si>
  <si>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</si>
  <si>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</si>
  <si>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</si>
  <si>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</si>
  <si>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</si>
  <si>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</si>
  <si>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</si>
  <si>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</si>
  <si>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</si>
  <si>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</si>
  <si>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</si>
  <si>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</si>
  <si>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</si>
  <si>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</si>
  <si>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</si>
  <si>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</si>
  <si>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</si>
  <si>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</si>
  <si>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</si>
  <si>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</si>
  <si>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</si>
  <si>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</si>
  <si>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</si>
  <si>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</si>
  <si>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</si>
  <si>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</si>
  <si>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</si>
  <si>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</si>
  <si>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</si>
  <si>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</si>
  <si>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</si>
  <si>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</si>
  <si>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</si>
  <si>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</si>
  <si>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</si>
  <si>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</si>
  <si>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</si>
  <si>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</si>
  <si>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</si>
  <si>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</si>
  <si>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</si>
  <si>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</si>
  <si>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</si>
  <si>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</si>
  <si>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</si>
  <si>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</si>
  <si>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</si>
  <si>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</si>
  <si>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</si>
  <si>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</si>
  <si>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</si>
  <si>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</si>
  <si>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</si>
  <si>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</si>
  <si>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</si>
  <si>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</si>
  <si>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</si>
  <si>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</si>
  <si>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</si>
  <si>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</si>
  <si>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</si>
  <si>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</si>
  <si>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</si>
  <si>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</si>
  <si>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</si>
  <si>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</si>
  <si>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</si>
  <si>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</si>
  <si>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</si>
  <si>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</si>
  <si>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</si>
  <si>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</si>
  <si>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</si>
  <si>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</si>
  <si>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</si>
  <si>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</si>
  <si>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</si>
  <si>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</si>
  <si>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</si>
  <si>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</si>
  <si>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</si>
  <si>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</si>
  <si>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</si>
  <si>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</si>
  <si>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</si>
  <si>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</si>
  <si>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</si>
  <si>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</si>
  <si>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</si>
  <si>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</si>
  <si>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</si>
  <si>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</si>
  <si>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</si>
  <si>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</si>
  <si>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</si>
  <si>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</si>
  <si>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</si>
  <si>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</si>
  <si>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</si>
  <si>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</si>
  <si>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</si>
  <si>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</si>
  <si>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</si>
  <si>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</si>
  <si>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</si>
  <si>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</si>
  <si>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</si>
  <si>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</si>
  <si>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</si>
  <si>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</si>
  <si>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</si>
  <si>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</si>
  <si>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</si>
  <si>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</si>
  <si>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</si>
  <si>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</si>
  <si>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</si>
  <si>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</si>
  <si>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</si>
  <si>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</si>
  <si>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</si>
  <si>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</si>
  <si>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</si>
  <si>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</si>
  <si>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</si>
  <si>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</si>
  <si>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</si>
  <si>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</si>
  <si>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</si>
  <si>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</si>
  <si>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</si>
  <si>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</si>
  <si>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</si>
  <si>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</si>
  <si>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</si>
  <si>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</si>
  <si>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</si>
  <si>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</si>
  <si>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</si>
  <si>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</si>
  <si>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</si>
  <si>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</si>
  <si>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</si>
  <si>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</si>
  <si>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</si>
  <si>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</si>
  <si>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</si>
  <si>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</si>
  <si>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</si>
  <si>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</si>
  <si>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</si>
  <si>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</si>
  <si>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</si>
  <si>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</si>
  <si>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</si>
  <si>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</si>
  <si>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</si>
  <si>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</si>
  <si>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</si>
  <si>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</si>
  <si>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</si>
  <si>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</si>
  <si>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</si>
  <si>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</si>
  <si>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</si>
  <si>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</si>
  <si>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</si>
  <si>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</si>
  <si>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</si>
  <si>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</si>
  <si>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</si>
  <si>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</si>
  <si>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</si>
  <si>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</si>
  <si>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</si>
  <si>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</si>
  <si>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</si>
  <si>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</si>
  <si>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</si>
  <si>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</si>
  <si>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</si>
  <si>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</si>
  <si>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</si>
  <si>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</si>
  <si>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</si>
  <si>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</si>
  <si>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</si>
  <si>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</si>
  <si>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</si>
  <si>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</si>
  <si>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</si>
  <si>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</si>
  <si>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</si>
  <si>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</si>
  <si>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</si>
  <si>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</si>
  <si>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</si>
  <si>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</si>
  <si>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</si>
  <si>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</si>
  <si>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</si>
  <si>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</si>
  <si>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</si>
  <si>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</si>
  <si>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</si>
  <si>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</si>
  <si>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</si>
  <si>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</si>
  <si>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</si>
  <si>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</si>
  <si>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</si>
  <si>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</si>
  <si>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</si>
  <si>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</si>
  <si>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</si>
  <si>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</si>
  <si>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</si>
  <si>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</si>
  <si>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</si>
  <si>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</si>
  <si>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</si>
  <si>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</si>
  <si>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</si>
  <si>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</si>
  <si>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</si>
  <si>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</si>
  <si>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</si>
  <si>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</si>
  <si>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</si>
  <si>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</si>
  <si>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</si>
  <si>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</si>
  <si>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</si>
  <si>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</si>
  <si>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</si>
  <si>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</si>
  <si>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</si>
  <si>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</si>
  <si>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</si>
  <si>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</si>
  <si>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</si>
  <si>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</si>
  <si>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</si>
  <si>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</si>
  <si>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</si>
  <si>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</si>
  <si>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</si>
  <si>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</si>
  <si>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</si>
  <si>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</si>
  <si>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</si>
  <si>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</si>
  <si>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</si>
  <si>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</si>
  <si>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</si>
  <si>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</si>
  <si>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</si>
  <si>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</si>
  <si>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</si>
  <si>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</si>
  <si>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</si>
  <si>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</si>
  <si>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</si>
  <si>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</si>
  <si>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</si>
  <si>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</si>
  <si>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</si>
  <si>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</si>
  <si>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</si>
  <si>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</si>
  <si>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</si>
  <si>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</si>
  <si>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</si>
  <si>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</si>
  <si>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</si>
  <si>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</si>
  <si>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</si>
  <si>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</si>
  <si>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</si>
  <si>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</si>
  <si>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</si>
  <si>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</si>
  <si>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</si>
  <si>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</si>
  <si>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</si>
  <si>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</si>
  <si>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</si>
  <si>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</si>
  <si>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</si>
  <si>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</si>
  <si>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</si>
  <si>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</si>
  <si>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</si>
  <si>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</si>
  <si>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</si>
  <si>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</si>
  <si>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</si>
  <si>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</si>
  <si>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</si>
  <si>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</si>
  <si>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</si>
  <si>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</si>
  <si>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</si>
  <si>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</si>
  <si>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</si>
  <si>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</si>
  <si>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</si>
  <si>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</si>
  <si>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</si>
  <si>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</si>
  <si>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</si>
  <si>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</si>
  <si>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</si>
  <si>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</si>
  <si>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</si>
  <si>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</si>
  <si>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</si>
  <si>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</si>
  <si>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</si>
  <si>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</si>
  <si>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</si>
  <si>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</si>
  <si>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</si>
  <si>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</si>
  <si>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</si>
  <si>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</si>
  <si>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</si>
  <si>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</si>
  <si>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</si>
  <si>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</si>
  <si>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</si>
  <si>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</si>
  <si>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</si>
  <si>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</si>
  <si>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</si>
  <si>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</si>
  <si>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</si>
  <si>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</si>
  <si>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</si>
  <si>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</si>
  <si>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</si>
  <si>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</si>
  <si>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</si>
  <si>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</si>
  <si>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</si>
  <si>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</si>
  <si>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</si>
  <si>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</si>
  <si>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</si>
  <si>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</si>
  <si>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</si>
  <si>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</si>
  <si>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</si>
  <si>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</si>
  <si>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</si>
  <si>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</si>
  <si>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</si>
  <si>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</si>
  <si>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</si>
  <si>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</si>
  <si>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</si>
  <si>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</si>
  <si>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</si>
  <si>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</si>
  <si>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</si>
  <si>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</si>
  <si>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</si>
  <si>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</si>
  <si>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</si>
  <si>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</si>
  <si>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</si>
  <si>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</si>
  <si>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</si>
  <si>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</si>
  <si>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</si>
  <si>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</si>
  <si>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</si>
  <si>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</si>
  <si>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</si>
  <si>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</si>
  <si>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</si>
  <si>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</si>
  <si>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</si>
  <si>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</si>
  <si>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</si>
  <si>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</si>
  <si>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</si>
  <si>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</si>
  <si>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</si>
  <si>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</si>
  <si>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</si>
  <si>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</si>
  <si>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</si>
  <si>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</si>
  <si>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</si>
  <si>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</si>
  <si>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</si>
  <si>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</si>
  <si>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</si>
  <si>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</si>
  <si>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</si>
  <si>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</si>
  <si>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</si>
  <si>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</si>
  <si>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</si>
  <si>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</si>
  <si>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</si>
  <si>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</si>
  <si>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</si>
  <si>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</si>
  <si>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</si>
  <si>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</si>
  <si>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</si>
  <si>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</si>
  <si>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</si>
  <si>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</si>
  <si>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</si>
  <si>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</si>
  <si>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</si>
  <si>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</si>
  <si>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</si>
  <si>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</si>
  <si>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</si>
  <si>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</si>
  <si>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</si>
  <si>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</si>
  <si>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</si>
  <si>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</si>
  <si>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</si>
  <si>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</si>
  <si>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</si>
  <si>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</si>
  <si>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</si>
  <si>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</si>
  <si>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</si>
  <si>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</si>
  <si>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</si>
  <si>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</si>
  <si>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</si>
  <si>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</si>
  <si>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</si>
  <si>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</si>
  <si>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</si>
  <si>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</si>
  <si>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</si>
  <si>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</si>
  <si>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</si>
  <si>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</si>
  <si>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</si>
  <si>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</si>
  <si>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</si>
  <si>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</si>
  <si>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</si>
  <si>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</si>
  <si>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</si>
  <si>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</si>
  <si>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</si>
  <si>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</si>
  <si>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</si>
  <si>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</si>
  <si>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</si>
  <si>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</si>
  <si>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</si>
  <si>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</si>
  <si>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</si>
  <si>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</si>
  <si>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</si>
  <si>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</si>
  <si>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</si>
  <si>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</si>
  <si>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</si>
  <si>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</si>
  <si>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</si>
  <si>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</si>
  <si>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</si>
  <si>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</si>
  <si>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</si>
  <si>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</si>
  <si>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</si>
  <si>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</si>
  <si>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</si>
  <si>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</si>
  <si>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</si>
  <si>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</si>
  <si>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</si>
  <si>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</si>
  <si>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</si>
  <si>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</si>
  <si>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</si>
  <si>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</si>
  <si>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</si>
  <si>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</si>
  <si>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</si>
  <si>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</si>
  <si>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</si>
  <si>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</si>
  <si>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</si>
  <si>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</si>
  <si>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</si>
  <si>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</si>
  <si>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</si>
  <si>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</si>
  <si>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</si>
  <si>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</si>
  <si>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</si>
  <si>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</si>
  <si>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</si>
  <si>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</si>
  <si>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</si>
  <si>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</si>
  <si>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</si>
  <si>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</si>
  <si>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</si>
  <si>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</si>
  <si>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</si>
  <si>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</si>
  <si>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</si>
  <si>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</si>
  <si>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</si>
  <si>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</si>
  <si>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</si>
  <si>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</si>
  <si>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</si>
  <si>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</si>
  <si>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</si>
  <si>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</si>
  <si>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</si>
  <si>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</si>
  <si>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</si>
  <si>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</si>
  <si>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</si>
  <si>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</si>
  <si>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</si>
  <si>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</si>
  <si>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</si>
  <si>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</si>
  <si>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</si>
  <si>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</si>
  <si>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</si>
  <si>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</si>
  <si>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</si>
  <si>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</si>
  <si>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</si>
  <si>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</si>
  <si>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</si>
  <si>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</si>
  <si>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</si>
  <si>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</si>
  <si>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</si>
  <si>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</si>
  <si>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</si>
  <si>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</si>
  <si>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</si>
  <si>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</si>
  <si>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</si>
  <si>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</si>
  <si>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</si>
  <si>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</si>
  <si>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</si>
  <si>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</si>
  <si>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</si>
  <si>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</si>
  <si>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</si>
  <si>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</si>
  <si>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</si>
  <si>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</si>
  <si>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</si>
  <si>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</si>
  <si>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</si>
  <si>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</si>
  <si>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</si>
  <si>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</si>
  <si>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</si>
  <si>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</si>
  <si>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</si>
  <si>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</si>
  <si>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</si>
  <si>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</si>
  <si>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</si>
  <si>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</si>
  <si>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</si>
  <si>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</si>
  <si>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</si>
  <si>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</si>
  <si>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</si>
  <si>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</si>
  <si>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</si>
  <si>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</si>
  <si>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</si>
  <si>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</si>
  <si>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</si>
  <si>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</si>
  <si>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</si>
  <si>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</si>
  <si>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</si>
  <si>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</si>
  <si>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</si>
  <si>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</si>
  <si>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</si>
  <si>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</si>
  <si>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</si>
  <si>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</si>
  <si>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</si>
  <si>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</si>
  <si>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</si>
  <si>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</si>
  <si>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</si>
  <si>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</si>
  <si>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</si>
  <si>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</si>
  <si>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</si>
  <si>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</si>
  <si>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</si>
  <si>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</si>
  <si>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</si>
  <si>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</si>
  <si>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</si>
  <si>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</si>
  <si>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</si>
  <si>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</si>
  <si>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</si>
  <si>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</si>
  <si>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</si>
  <si>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</si>
  <si>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</si>
  <si>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</si>
  <si>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</si>
  <si>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</si>
  <si>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</si>
  <si>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</si>
  <si>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</si>
  <si>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</si>
  <si>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</si>
  <si>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</si>
  <si>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</si>
  <si>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</si>
  <si>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</si>
  <si>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</si>
  <si>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</si>
  <si>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</si>
  <si>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</si>
  <si>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</si>
  <si>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</si>
  <si>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</si>
  <si>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</si>
  <si>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</si>
  <si>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</si>
  <si>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</si>
  <si>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</si>
  <si>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</si>
  <si>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</si>
  <si>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</si>
  <si>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</si>
  <si>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</si>
  <si>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</si>
  <si>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</si>
  <si>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</si>
  <si>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</si>
  <si>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</si>
  <si>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</si>
  <si>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</si>
  <si>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</si>
  <si>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</si>
  <si>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</si>
  <si>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</si>
  <si>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</si>
  <si>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</si>
  <si>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</si>
  <si>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</si>
  <si>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</si>
  <si>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</si>
  <si>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</si>
  <si>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</si>
  <si>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</si>
  <si>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</si>
  <si>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</si>
  <si>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</si>
  <si>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</si>
  <si>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</si>
  <si>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</si>
  <si>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</si>
  <si>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</si>
  <si>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</si>
  <si>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</si>
  <si>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</si>
  <si>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</si>
  <si>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</si>
  <si>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</si>
  <si>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</si>
  <si>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</si>
  <si>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</si>
  <si>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</si>
  <si>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</si>
  <si>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</si>
  <si>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</si>
  <si>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</si>
  <si>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</si>
  <si>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</si>
  <si>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</si>
  <si>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</si>
  <si>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</si>
  <si>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</si>
  <si>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</si>
  <si>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</si>
  <si>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</si>
  <si>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</si>
  <si>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</si>
  <si>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</si>
  <si>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</si>
  <si>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</si>
  <si>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</si>
  <si>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</si>
  <si>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</si>
  <si>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</si>
  <si>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</si>
  <si>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</si>
  <si>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</si>
  <si>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</si>
  <si>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</si>
  <si>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</si>
  <si>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</si>
  <si>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</si>
  <si>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</si>
  <si>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</si>
  <si>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</si>
  <si>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</si>
  <si>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</si>
  <si>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</si>
  <si>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</si>
  <si>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</si>
  <si>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</si>
  <si>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</si>
  <si>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</si>
  <si>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</si>
  <si>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</si>
  <si>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</si>
  <si>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</si>
  <si>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</si>
  <si>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</si>
  <si>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</si>
  <si>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</si>
  <si>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</si>
  <si>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</si>
  <si>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</si>
  <si>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</si>
  <si>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</si>
  <si>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</si>
  <si>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</si>
  <si>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</si>
  <si>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</si>
  <si>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</si>
  <si>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</si>
  <si>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</si>
  <si>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</si>
  <si>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</si>
  <si>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</si>
  <si>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</si>
  <si>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</si>
  <si>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</si>
  <si>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</si>
  <si>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</si>
  <si>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</si>
  <si>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</si>
  <si>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</si>
  <si>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</si>
  <si>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</si>
  <si>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</si>
  <si>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</si>
  <si>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</si>
  <si>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</si>
  <si>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</si>
  <si>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</si>
  <si>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</si>
  <si>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</si>
  <si>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</si>
  <si>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</si>
  <si>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</si>
  <si>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</si>
  <si>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</si>
  <si>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</si>
  <si>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</si>
  <si>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</si>
  <si>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</si>
  <si>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</si>
  <si>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</si>
  <si>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</si>
  <si>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</si>
  <si>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</si>
  <si>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</si>
  <si>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</si>
  <si>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</si>
  <si>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</si>
  <si>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</si>
  <si>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</si>
  <si>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</si>
  <si>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</si>
  <si>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</si>
  <si>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</si>
  <si>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</si>
  <si>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</si>
  <si>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</si>
  <si>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</si>
  <si>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</si>
  <si>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</si>
  <si>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</si>
  <si>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</si>
  <si>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</si>
  <si>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</si>
  <si>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</si>
  <si>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</si>
  <si>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</si>
  <si>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</si>
  <si>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</si>
  <si>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</si>
  <si>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</si>
  <si>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</si>
  <si>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</si>
  <si>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</si>
  <si>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</si>
  <si>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</si>
  <si>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</si>
  <si>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</si>
  <si>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</si>
  <si>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</si>
  <si>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</si>
  <si>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</si>
  <si>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</si>
  <si>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</si>
  <si>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</si>
  <si>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</si>
  <si>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</si>
  <si>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</si>
  <si>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</si>
  <si>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</si>
  <si>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</si>
  <si>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</si>
  <si>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</si>
  <si>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</si>
  <si>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</si>
  <si>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</si>
  <si>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</si>
  <si>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</si>
  <si>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</si>
  <si>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</si>
  <si>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</si>
  <si>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</si>
  <si>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</si>
  <si>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</si>
  <si>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</si>
  <si>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</si>
  <si>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</si>
  <si>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</si>
  <si>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</si>
  <si>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</si>
  <si>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</si>
  <si>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</si>
  <si>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</si>
  <si>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</si>
  <si>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</si>
  <si>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</si>
  <si>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</si>
  <si>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</si>
  <si>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</si>
  <si>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</si>
  <si>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</si>
  <si>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</si>
  <si>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</si>
  <si>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</si>
  <si>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</si>
  <si>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</si>
  <si>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</si>
  <si>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</si>
  <si>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</si>
  <si>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</si>
  <si>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</si>
  <si>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</si>
  <si>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</si>
  <si>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</si>
  <si>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</si>
  <si>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</si>
  <si>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</si>
  <si>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</si>
  <si>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</si>
  <si>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</si>
  <si>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</si>
  <si>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</si>
  <si>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</si>
  <si>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</si>
  <si>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</si>
  <si>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</si>
  <si>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</si>
  <si>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</si>
  <si>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</si>
  <si>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</si>
  <si>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</si>
  <si>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</si>
  <si>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</si>
  <si>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</si>
  <si>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</si>
  <si>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</si>
  <si>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</si>
  <si>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</si>
  <si>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</si>
  <si>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</si>
  <si>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</si>
  <si>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</si>
  <si>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</si>
  <si>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</si>
  <si>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</si>
  <si>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</si>
  <si>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</si>
  <si>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</si>
  <si>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</si>
  <si>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</si>
  <si>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</si>
  <si>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</si>
  <si>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</si>
  <si>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</si>
  <si>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</si>
  <si>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</si>
  <si>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</si>
  <si>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</si>
  <si>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</si>
  <si>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</si>
  <si>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</si>
  <si>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</si>
  <si>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</si>
  <si>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</si>
  <si>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</si>
  <si>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</si>
  <si>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</si>
  <si>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</si>
  <si>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</si>
  <si>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</si>
  <si>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</si>
  <si>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</si>
  <si>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</si>
  <si>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</si>
  <si>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</si>
  <si>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</si>
  <si>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</si>
  <si>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</si>
  <si>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</si>
  <si>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</si>
  <si>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</si>
  <si>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</si>
  <si>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</si>
  <si>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</si>
  <si>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</si>
  <si>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</si>
  <si>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</si>
  <si>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</si>
  <si>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</si>
  <si>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</si>
  <si>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</si>
  <si>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</si>
  <si>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</si>
  <si>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</si>
  <si>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</si>
  <si>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</si>
  <si>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</si>
  <si>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</si>
  <si>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</si>
  <si>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</si>
  <si>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</si>
  <si>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</si>
  <si>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</si>
  <si>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</si>
  <si>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</si>
  <si>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</si>
  <si>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</si>
  <si>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</si>
  <si>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</si>
  <si>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</si>
  <si>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</si>
  <si>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</si>
  <si>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</si>
  <si>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</si>
  <si>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</si>
  <si>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</si>
  <si>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</si>
  <si>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</si>
  <si>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</si>
  <si>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</si>
  <si>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</si>
  <si>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</si>
  <si>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</si>
  <si>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</si>
  <si>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</si>
  <si>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</si>
  <si>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</si>
  <si>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</si>
  <si>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</si>
  <si>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</si>
  <si>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</si>
  <si>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</si>
  <si>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</si>
  <si>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</si>
  <si>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</si>
  <si>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</si>
  <si>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</si>
  <si>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</si>
  <si>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</si>
  <si>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</si>
  <si>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</si>
  <si>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</si>
  <si>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</si>
  <si>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</si>
  <si>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</si>
  <si>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</si>
  <si>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</si>
  <si>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</si>
  <si>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</si>
  <si>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</si>
  <si>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</si>
  <si>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</si>
  <si>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</si>
  <si>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</si>
  <si>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</si>
  <si>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</si>
  <si>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</si>
  <si>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</si>
  <si>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</si>
  <si>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</si>
  <si>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</si>
  <si>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</si>
  <si>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</si>
  <si>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</si>
  <si>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</si>
  <si>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</si>
  <si>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</si>
  <si>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</si>
  <si>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</si>
  <si>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</si>
  <si>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</si>
  <si>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</si>
  <si>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</si>
  <si>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</si>
  <si>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</si>
  <si>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</si>
  <si>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</si>
  <si>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</si>
  <si>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</si>
  <si>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</si>
  <si>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</si>
  <si>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</si>
  <si>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</si>
  <si>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</si>
  <si>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</si>
  <si>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</si>
  <si>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</si>
  <si>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</si>
  <si>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</si>
  <si>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</si>
  <si>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</si>
  <si>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</si>
  <si>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</si>
  <si>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</si>
  <si>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</si>
  <si>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</si>
  <si>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</si>
  <si>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</si>
  <si>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</si>
  <si>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</si>
  <si>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</si>
  <si>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</si>
  <si>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</si>
  <si>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</si>
  <si>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</si>
  <si>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</si>
  <si>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</si>
  <si>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</si>
  <si>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</si>
  <si>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</si>
  <si>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</si>
  <si>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</si>
  <si>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</si>
  <si>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</si>
  <si>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</si>
  <si>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</si>
  <si>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</si>
  <si>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</si>
  <si>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</si>
  <si>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</si>
  <si>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</si>
  <si>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</si>
  <si>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</si>
  <si>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</si>
  <si>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</si>
  <si>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</si>
  <si>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</si>
  <si>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</si>
  <si>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</si>
  <si>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</si>
  <si>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</si>
  <si>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</si>
  <si>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</si>
  <si>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</si>
  <si>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</si>
  <si>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</si>
  <si>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</si>
  <si>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</si>
  <si>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</si>
  <si>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</si>
  <si>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</si>
  <si>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</si>
  <si>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</si>
  <si>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</si>
  <si>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</si>
  <si>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</si>
  <si>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</si>
  <si>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</si>
  <si>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</si>
  <si>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</si>
  <si>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</si>
  <si>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</si>
  <si>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</si>
  <si>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</si>
  <si>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</si>
  <si>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</si>
  <si>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</si>
  <si>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</si>
  <si>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</si>
  <si>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</si>
  <si>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</si>
  <si>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</si>
  <si>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</si>
  <si>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</si>
  <si>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</si>
  <si>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</si>
  <si>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</si>
  <si>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</si>
  <si>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</si>
  <si>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</si>
  <si>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</si>
  <si>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</si>
  <si>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</si>
  <si>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</si>
  <si>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</si>
  <si>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</si>
  <si>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</si>
  <si>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</si>
  <si>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</si>
  <si>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</si>
  <si>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</si>
  <si>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</si>
  <si>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</si>
  <si>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</si>
  <si>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</si>
  <si>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</si>
  <si>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</si>
  <si>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</si>
  <si>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</si>
  <si>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</si>
  <si>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</si>
  <si>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</si>
  <si>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</si>
  <si>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</si>
  <si>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</si>
  <si>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</si>
  <si>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</si>
  <si>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</si>
  <si>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</si>
  <si>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</si>
  <si>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</si>
  <si>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</si>
  <si>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</si>
  <si>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</si>
  <si>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</si>
  <si>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</si>
  <si>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</si>
  <si>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</si>
  <si>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</si>
  <si>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</si>
  <si>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</si>
  <si>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</si>
  <si>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</si>
  <si>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</si>
  <si>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</si>
  <si>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</si>
  <si>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</si>
  <si>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</si>
  <si>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</si>
  <si>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</si>
  <si>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</si>
  <si>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</si>
  <si>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</si>
  <si>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</si>
  <si>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</si>
  <si>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</si>
  <si>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</si>
  <si>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</si>
  <si>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</si>
  <si>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</si>
  <si>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</si>
  <si>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</si>
  <si>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</si>
  <si>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</si>
  <si>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</si>
  <si>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</si>
  <si>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</si>
  <si>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</si>
  <si>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</si>
  <si>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</si>
  <si>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</si>
  <si>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</si>
  <si>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</si>
  <si>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</si>
  <si>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</si>
  <si>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</si>
  <si>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</si>
  <si>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</si>
  <si>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</si>
  <si>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</si>
  <si>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</si>
  <si>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</si>
  <si>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</si>
  <si>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</si>
  <si>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</si>
  <si>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</si>
  <si>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</si>
  <si>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</si>
  <si>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</si>
  <si>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</si>
  <si>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</si>
  <si>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</si>
  <si>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</si>
  <si>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</si>
  <si>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</si>
  <si>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</si>
  <si>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</si>
  <si>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</si>
  <si>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</si>
  <si>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</si>
  <si>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</si>
  <si>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</si>
  <si>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</si>
  <si>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</si>
  <si>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</si>
  <si>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</si>
  <si>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</si>
  <si>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</si>
  <si>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</si>
  <si>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</si>
  <si>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</si>
  <si>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</si>
  <si>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</si>
  <si>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</si>
  <si>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</si>
  <si>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</si>
  <si>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</si>
  <si>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</si>
  <si>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</si>
  <si>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</si>
  <si>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</si>
  <si>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</si>
  <si>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</si>
  <si>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</si>
  <si>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</si>
  <si>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</si>
  <si>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</si>
  <si>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</si>
  <si>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</si>
  <si>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</si>
  <si>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</si>
  <si>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</si>
  <si>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</si>
  <si>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</si>
  <si>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</si>
  <si>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</si>
  <si>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</si>
  <si>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</si>
  <si>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</si>
  <si>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</si>
  <si>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</si>
  <si>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</si>
  <si>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</si>
  <si>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</si>
  <si>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</si>
  <si>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</si>
  <si>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</si>
  <si>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</si>
  <si>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</si>
  <si>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</si>
  <si>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</si>
  <si>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</si>
  <si>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</si>
  <si>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</si>
  <si>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</si>
  <si>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</si>
  <si>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</si>
  <si>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</si>
  <si>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</si>
  <si>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</si>
  <si>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</si>
  <si>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</si>
  <si>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</si>
  <si>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</si>
  <si>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</si>
  <si>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</si>
  <si>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</si>
  <si>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</si>
  <si>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</si>
  <si>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</si>
  <si>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</si>
  <si>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</si>
  <si>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</si>
  <si>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</si>
  <si>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</si>
  <si>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</si>
  <si>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</si>
  <si>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</si>
  <si>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</si>
  <si>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</si>
  <si>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</si>
  <si>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</si>
  <si>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</si>
  <si>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</si>
  <si>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</si>
  <si>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</si>
  <si>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</si>
  <si>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</si>
  <si>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</si>
  <si>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</si>
  <si>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</si>
  <si>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</si>
  <si>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</si>
  <si>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</si>
  <si>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</si>
  <si>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</si>
  <si>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</si>
  <si>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</si>
  <si>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</si>
  <si>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</si>
  <si>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</si>
  <si>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</si>
  <si>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</si>
  <si>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</si>
  <si>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</si>
  <si>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</si>
  <si>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</si>
  <si>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</si>
  <si>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</si>
  <si>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</si>
  <si>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</si>
  <si>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</si>
  <si>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</si>
  <si>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</si>
  <si>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</si>
  <si>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</si>
  <si>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</si>
  <si>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</si>
  <si>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</si>
  <si>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</si>
  <si>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</si>
  <si>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</si>
  <si>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</si>
  <si>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</si>
  <si>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</si>
  <si>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</si>
  <si>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</si>
  <si>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</si>
  <si>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</si>
  <si>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</si>
  <si>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</si>
  <si>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</si>
  <si>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</si>
  <si>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</si>
  <si>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</si>
  <si>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</si>
  <si>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</si>
  <si>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</si>
  <si>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</si>
  <si>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</si>
  <si>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</si>
  <si>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</si>
  <si>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</si>
  <si>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</si>
  <si>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</si>
  <si>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</si>
  <si>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</si>
  <si>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</si>
  <si>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</si>
  <si>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</si>
  <si>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</si>
  <si>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</si>
  <si>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</si>
  <si>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</si>
  <si>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</si>
  <si>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</si>
  <si>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</si>
  <si>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</si>
  <si>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</si>
  <si>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</si>
  <si>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</si>
  <si>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</si>
  <si>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</si>
  <si>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</si>
  <si>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</si>
  <si>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</si>
  <si>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</si>
  <si>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</si>
  <si>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</si>
  <si>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</si>
  <si>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</si>
  <si>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</si>
  <si>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</si>
  <si>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</si>
  <si>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</si>
  <si>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</si>
  <si>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</si>
  <si>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</si>
  <si>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</si>
  <si>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</si>
  <si>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</si>
  <si>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</si>
  <si>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</si>
  <si>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</si>
  <si>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</si>
  <si>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</si>
  <si>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</si>
  <si>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</si>
  <si>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</si>
  <si>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</si>
  <si>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</si>
  <si>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</si>
  <si>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</si>
  <si>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</si>
  <si>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</si>
  <si>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</si>
  <si>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</si>
  <si>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</si>
  <si>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</si>
  <si>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</si>
  <si>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</si>
  <si>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</si>
  <si>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</si>
  <si>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</si>
  <si>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</si>
  <si>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</si>
  <si>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</si>
  <si>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</si>
  <si>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</si>
  <si>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</si>
  <si>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</si>
  <si>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</si>
  <si>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</si>
  <si>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</si>
  <si>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</si>
  <si>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</si>
  <si>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</si>
  <si>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</si>
  <si>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</si>
  <si>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</si>
  <si>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</si>
  <si>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</si>
  <si>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</si>
  <si>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</si>
  <si>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</si>
  <si>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</si>
  <si>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</si>
  <si>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</si>
  <si>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</si>
  <si>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</si>
  <si>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</si>
  <si>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</si>
  <si>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</si>
  <si>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</si>
  <si>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</si>
  <si>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</si>
  <si>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</si>
  <si>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</si>
  <si>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</si>
  <si>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</si>
  <si>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</si>
  <si>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</si>
  <si>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</si>
  <si>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</si>
  <si>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</si>
  <si>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</si>
  <si>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</si>
  <si>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</si>
  <si>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</si>
  <si>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</si>
  <si>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</si>
  <si>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</si>
  <si>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</si>
  <si>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</si>
  <si>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</si>
  <si>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</si>
  <si>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</si>
  <si>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</si>
  <si>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</si>
  <si>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</si>
  <si>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</si>
  <si>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</si>
  <si>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</si>
  <si>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</si>
  <si>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</si>
  <si>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</si>
  <si>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</si>
  <si>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</si>
  <si>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</si>
  <si>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</si>
  <si>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</si>
  <si>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</si>
  <si>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</si>
  <si>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</si>
  <si>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</si>
  <si>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</si>
  <si>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</si>
  <si>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</si>
  <si>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</si>
  <si>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</si>
  <si>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</si>
  <si>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</si>
  <si>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</si>
  <si>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</si>
  <si>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</si>
  <si>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</si>
  <si>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</si>
  <si>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</si>
  <si>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</si>
  <si>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</si>
  <si>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</si>
  <si>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</si>
  <si>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</si>
  <si>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</si>
  <si>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</si>
  <si>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</si>
  <si>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</si>
  <si>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</si>
  <si>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</si>
  <si>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</si>
  <si>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</si>
  <si>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</si>
  <si>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</si>
  <si>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</si>
  <si>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</si>
  <si>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</si>
  <si>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</si>
  <si>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</si>
  <si>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</si>
  <si>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</si>
  <si>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</si>
  <si>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</si>
  <si>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</si>
  <si>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</si>
  <si>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</si>
  <si>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</si>
  <si>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</si>
  <si>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</si>
  <si>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</si>
  <si>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</si>
  <si>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</si>
  <si>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</si>
  <si>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</si>
  <si>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</si>
  <si>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</si>
  <si>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</si>
  <si>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</si>
  <si>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</si>
  <si>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</si>
  <si>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</si>
  <si>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</si>
  <si>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</si>
  <si>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</si>
  <si>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</si>
  <si>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</si>
  <si>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</si>
  <si>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</si>
  <si>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</si>
  <si>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</si>
  <si>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</si>
  <si>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</si>
  <si>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</si>
  <si>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</si>
  <si>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</si>
  <si>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</si>
  <si>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</si>
  <si>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</si>
  <si>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</si>
  <si>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</si>
  <si>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</si>
  <si>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</si>
  <si>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</si>
  <si>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</si>
  <si>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</si>
  <si>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</si>
  <si>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</si>
  <si>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</si>
  <si>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</si>
  <si>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</si>
  <si>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</si>
  <si>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</si>
  <si>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</si>
  <si>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</si>
  <si>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</si>
  <si>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</si>
  <si>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</si>
  <si>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</si>
  <si>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</si>
  <si>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</si>
  <si>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</si>
  <si>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</si>
  <si>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</si>
  <si>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</si>
  <si>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</si>
  <si>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</si>
  <si>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</si>
  <si>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</si>
  <si>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</si>
  <si>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</si>
  <si>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</si>
  <si>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</si>
  <si>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</si>
  <si>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</si>
  <si>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</si>
  <si>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</si>
  <si>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</si>
  <si>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</si>
  <si>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</si>
  <si>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</si>
  <si>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</si>
  <si>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</si>
  <si>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</si>
  <si>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</si>
  <si>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</si>
  <si>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</si>
  <si>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</si>
  <si>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</si>
  <si>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</si>
  <si>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</si>
  <si>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</si>
  <si>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</si>
  <si>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</si>
  <si>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</si>
  <si>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</si>
  <si>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</si>
  <si>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</si>
  <si>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</si>
  <si>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</si>
  <si>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</si>
  <si>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</si>
  <si>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</si>
  <si>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</si>
  <si>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</si>
  <si>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</si>
  <si>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</si>
  <si>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</si>
  <si>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</si>
  <si>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</si>
  <si>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</si>
  <si>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</si>
  <si>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</si>
  <si>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</si>
  <si>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</si>
  <si>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</si>
  <si>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</si>
  <si>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</si>
  <si>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</si>
  <si>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</si>
  <si>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</si>
  <si>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</si>
  <si>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</si>
  <si>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</si>
  <si>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</si>
  <si>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</si>
  <si>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</si>
  <si>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</si>
  <si>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</si>
  <si>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</si>
  <si>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</si>
  <si>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</si>
  <si>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</si>
  <si>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</si>
  <si>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</si>
  <si>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</si>
  <si>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</si>
  <si>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</si>
  <si>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</si>
  <si>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</si>
  <si>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</si>
  <si>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</si>
  <si>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</si>
  <si>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</si>
  <si>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</si>
  <si>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</si>
  <si>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</si>
  <si>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</si>
  <si>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</si>
  <si>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</si>
  <si>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</si>
  <si>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</si>
  <si>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</si>
  <si>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</si>
  <si>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</si>
  <si>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</si>
  <si>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</si>
  <si>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</si>
  <si>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</si>
  <si>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</si>
  <si>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</si>
  <si>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</si>
  <si>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</si>
  <si>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</si>
  <si>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</si>
  <si>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</si>
  <si>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</si>
  <si>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</si>
  <si>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</si>
  <si>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</si>
  <si>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</si>
  <si>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</si>
  <si>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</si>
  <si>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</si>
  <si>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</si>
  <si>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</si>
  <si>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</si>
  <si>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</si>
  <si>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</si>
  <si>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</si>
  <si>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</si>
  <si>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</si>
  <si>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</si>
  <si>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</si>
  <si>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</si>
  <si>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</si>
  <si>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</si>
  <si>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</si>
  <si>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</si>
  <si>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</si>
  <si>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</si>
  <si>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</si>
  <si>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</si>
  <si>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</si>
  <si>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</si>
  <si>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</si>
  <si>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</si>
  <si>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</si>
  <si>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</si>
  <si>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</si>
  <si>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</si>
  <si>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</si>
  <si>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</si>
  <si>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</si>
  <si>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</si>
  <si>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</si>
  <si>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</si>
  <si>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</si>
  <si>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</si>
  <si>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</si>
  <si>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</si>
  <si>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</si>
  <si>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</si>
  <si>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</si>
  <si>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</si>
  <si>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</si>
  <si>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</si>
  <si>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</si>
  <si>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</si>
  <si>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</si>
  <si>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</si>
  <si>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</si>
  <si>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</si>
  <si>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</si>
  <si>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</si>
  <si>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</si>
  <si>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</si>
  <si>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</si>
  <si>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</si>
  <si>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</si>
  <si>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</si>
  <si>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</si>
  <si>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</si>
  <si>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</si>
  <si>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</si>
  <si>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</si>
  <si>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</si>
  <si>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</si>
  <si>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</si>
  <si>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</si>
  <si>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</si>
  <si>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</si>
  <si>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</si>
  <si>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</si>
  <si>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</si>
  <si>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</si>
  <si>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</si>
  <si>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</si>
  <si>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</si>
  <si>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</si>
  <si>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</si>
  <si>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</si>
  <si>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</si>
  <si>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</si>
  <si>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</si>
  <si>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</si>
  <si>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</si>
  <si>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</si>
  <si>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</si>
  <si>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</si>
  <si>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</si>
  <si>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</si>
  <si>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</si>
  <si>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</si>
  <si>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</si>
  <si>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</si>
  <si>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</si>
  <si>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</si>
  <si>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</si>
  <si>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</si>
  <si>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</si>
  <si>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</si>
  <si>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</si>
  <si>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</si>
  <si>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</si>
  <si>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</si>
  <si>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</si>
  <si>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</si>
  <si>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</si>
  <si>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</si>
  <si>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</si>
  <si>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</si>
  <si>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</si>
  <si>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</si>
  <si>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</si>
  <si>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</si>
  <si>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</si>
  <si>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</si>
  <si>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</si>
  <si>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</si>
  <si>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</si>
  <si>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</si>
  <si>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</si>
  <si>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</si>
  <si>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</si>
  <si>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</si>
  <si>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</si>
  <si>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</si>
  <si>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</si>
  <si>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</si>
  <si>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</si>
  <si>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</si>
  <si>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</si>
  <si>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</si>
  <si>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</si>
  <si>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</si>
  <si>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</si>
  <si>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</si>
  <si>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</si>
  <si>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</si>
  <si>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</si>
  <si>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</si>
  <si>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</si>
  <si>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</si>
  <si>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</si>
  <si>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</si>
  <si>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</si>
  <si>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</si>
  <si>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</si>
  <si>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</si>
  <si>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</si>
  <si>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</si>
  <si>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</si>
  <si>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</si>
  <si>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</si>
  <si>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</si>
  <si>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</si>
  <si>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</si>
  <si>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</si>
  <si>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</si>
  <si>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</si>
  <si>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</si>
  <si>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</si>
  <si>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</si>
  <si>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</si>
  <si>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</si>
  <si>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</si>
  <si>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</si>
  <si>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</si>
  <si>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</si>
  <si>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</si>
  <si>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</si>
  <si>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</si>
  <si>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</si>
  <si>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</si>
  <si>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</si>
  <si>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</si>
  <si>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</si>
  <si>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</si>
  <si>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</si>
  <si>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</si>
  <si>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</si>
  <si>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</si>
  <si>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</si>
  <si>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</si>
  <si>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</si>
  <si>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</si>
  <si>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</si>
  <si>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</si>
  <si>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</si>
  <si>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</si>
  <si>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</si>
  <si>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</si>
  <si>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</si>
  <si>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</si>
  <si>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</si>
  <si>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</si>
  <si>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</si>
  <si>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</si>
  <si>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</si>
  <si>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</si>
  <si>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</si>
  <si>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</si>
  <si>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</si>
  <si>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</si>
  <si>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</si>
  <si>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</si>
  <si>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</si>
  <si>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</si>
  <si>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</si>
  <si>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</si>
  <si>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</si>
  <si>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</si>
  <si>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</si>
  <si>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</si>
  <si>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</si>
  <si>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</si>
  <si>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</si>
  <si>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</si>
  <si>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</si>
  <si>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</si>
  <si>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</si>
  <si>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</si>
  <si>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</si>
  <si>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</si>
  <si>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</si>
  <si>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</si>
  <si>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</si>
  <si>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</si>
  <si>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</si>
  <si>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</si>
  <si>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</si>
  <si>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</si>
  <si>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</si>
  <si>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</si>
  <si>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</si>
  <si>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</si>
  <si>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</si>
  <si>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</si>
  <si>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</si>
  <si>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</si>
  <si>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</si>
  <si>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</si>
  <si>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</si>
  <si>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</si>
  <si>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</si>
  <si>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</si>
  <si>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</si>
  <si>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</si>
  <si>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</si>
  <si>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</si>
  <si>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</si>
  <si>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</si>
  <si>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</si>
  <si>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</si>
  <si>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</si>
  <si>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</si>
  <si>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</si>
  <si>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</si>
  <si>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</si>
  <si>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</si>
  <si>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</si>
  <si>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</si>
  <si>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</si>
  <si>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</si>
  <si>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</si>
  <si>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</si>
  <si>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</si>
  <si>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</si>
  <si>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</si>
  <si>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</si>
  <si>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</si>
  <si>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</si>
  <si>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</si>
  <si>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</si>
  <si>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</si>
  <si>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</si>
  <si>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</si>
  <si>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</si>
  <si>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</si>
  <si>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</si>
  <si>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</si>
  <si>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</si>
  <si>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</si>
  <si>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</si>
  <si>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</si>
  <si>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</si>
  <si>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</si>
  <si>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</si>
  <si>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</si>
  <si>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</si>
  <si>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</si>
  <si>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</si>
  <si>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</si>
  <si>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</si>
  <si>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</si>
  <si>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</si>
  <si>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</si>
  <si>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</si>
  <si>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</si>
  <si>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</si>
  <si>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</si>
  <si>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</si>
  <si>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</si>
  <si>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</si>
  <si>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</si>
  <si>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</si>
  <si>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</si>
  <si>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</si>
  <si>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</si>
  <si>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</si>
  <si>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</si>
  <si>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</si>
  <si>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</si>
  <si>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</si>
  <si>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</si>
  <si>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</si>
  <si>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</si>
  <si>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</si>
  <si>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</si>
  <si>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</si>
  <si>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</si>
  <si>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</si>
  <si>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</si>
  <si>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</si>
  <si>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</si>
  <si>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</si>
  <si>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</si>
  <si>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</si>
  <si>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</si>
  <si>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</si>
  <si>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</si>
  <si>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</si>
  <si>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</si>
  <si>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</si>
  <si>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</si>
  <si>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</si>
  <si>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</si>
  <si>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</si>
  <si>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</si>
  <si>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</si>
  <si>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</si>
  <si>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</si>
  <si>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</si>
  <si>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</si>
  <si>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</si>
  <si>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</si>
  <si>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</si>
  <si>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</si>
  <si>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</si>
  <si>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</si>
  <si>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</si>
  <si>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</si>
  <si>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</si>
  <si>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</si>
  <si>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</si>
  <si>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</si>
  <si>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</si>
  <si>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</si>
  <si>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</si>
  <si>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</si>
  <si>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</si>
  <si>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</si>
  <si>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</si>
  <si>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</si>
  <si>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</si>
  <si>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</si>
  <si>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</si>
  <si>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</si>
  <si>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</si>
  <si>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</si>
  <si>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</si>
  <si>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</si>
  <si>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</si>
  <si>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</si>
  <si>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</si>
  <si>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</si>
  <si>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</si>
  <si>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</si>
  <si>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</si>
  <si>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</si>
  <si>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</si>
  <si>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</si>
  <si>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</si>
  <si>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</si>
  <si>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</si>
  <si>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</si>
  <si>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</si>
  <si>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</si>
  <si>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</si>
  <si>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</si>
  <si>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</si>
  <si>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</si>
  <si>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</si>
  <si>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</si>
  <si>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</si>
  <si>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</si>
  <si>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</si>
  <si>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</si>
  <si>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</si>
  <si>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</si>
  <si>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</si>
  <si>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</si>
  <si>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</si>
  <si>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</si>
  <si>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</si>
  <si>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</si>
  <si>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</si>
  <si>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</si>
  <si>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</si>
  <si>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</si>
  <si>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</si>
  <si>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</si>
  <si>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</si>
  <si>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</si>
  <si>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</si>
  <si>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</si>
  <si>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</si>
  <si>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</si>
  <si>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</si>
  <si>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</si>
  <si>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</si>
  <si>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</si>
  <si>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</si>
  <si>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</si>
  <si>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</si>
  <si>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</si>
  <si>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</si>
  <si>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</si>
  <si>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</si>
  <si>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</si>
  <si>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</si>
  <si>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</si>
  <si>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</si>
  <si>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</si>
  <si>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</si>
  <si>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</si>
  <si>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</si>
  <si>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</si>
  <si>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</si>
  <si>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</si>
  <si>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</si>
  <si>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</si>
  <si>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</si>
  <si>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</si>
  <si>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</si>
  <si>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</si>
  <si>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</si>
  <si>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</si>
  <si>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</si>
  <si>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</si>
  <si>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</si>
  <si>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</si>
  <si>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</si>
  <si>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</si>
  <si>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</si>
  <si>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</si>
  <si>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</si>
  <si>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</si>
  <si>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</si>
  <si>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</si>
  <si>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</si>
  <si>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</si>
  <si>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</si>
  <si>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</si>
  <si>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</si>
  <si>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</si>
  <si>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</si>
  <si>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</si>
  <si>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</si>
  <si>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</si>
  <si>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</si>
  <si>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</si>
  <si>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</si>
  <si>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</si>
  <si>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</si>
  <si>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</si>
  <si>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</si>
  <si>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</si>
  <si>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</si>
  <si>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</si>
  <si>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</si>
  <si>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</si>
  <si>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</si>
  <si>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</si>
  <si>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</si>
  <si>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</si>
  <si>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</si>
  <si>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</si>
  <si>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</si>
  <si>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</si>
  <si>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</si>
  <si>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</si>
  <si>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</si>
  <si>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</si>
  <si>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</si>
  <si>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</si>
  <si>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</si>
  <si>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</si>
  <si>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</si>
  <si>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</si>
  <si>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</si>
  <si>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</si>
  <si>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</si>
  <si>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</si>
  <si>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</si>
  <si>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</si>
  <si>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</si>
  <si>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</si>
  <si>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</si>
  <si>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</si>
  <si>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</si>
  <si>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</si>
  <si>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</si>
  <si>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</si>
  <si>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</si>
  <si>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</si>
  <si>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</si>
  <si>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</si>
  <si>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</si>
  <si>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</si>
  <si>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</si>
  <si>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</si>
  <si>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</si>
  <si>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</si>
  <si>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</si>
  <si>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</si>
  <si>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</si>
  <si>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</si>
  <si>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</si>
  <si>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</si>
  <si>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</si>
  <si>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</si>
  <si>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</si>
  <si>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</si>
  <si>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</si>
  <si>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</si>
  <si>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</si>
  <si>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</si>
  <si>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</si>
  <si>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</si>
  <si>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</si>
  <si>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</si>
  <si>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</si>
  <si>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</si>
  <si>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</si>
  <si>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</si>
  <si>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</si>
  <si>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</si>
  <si>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</si>
  <si>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</si>
  <si>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</si>
  <si>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</si>
  <si>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</si>
  <si>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</si>
  <si>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</si>
  <si>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</si>
  <si>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</si>
  <si>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</si>
  <si>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</si>
  <si>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</si>
  <si>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</si>
  <si>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</si>
  <si>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</si>
  <si>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</si>
  <si>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</si>
  <si>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</si>
  <si>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</si>
  <si>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</si>
  <si>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</si>
  <si>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</si>
  <si>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</si>
  <si>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</si>
  <si>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</si>
  <si>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</si>
  <si>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</si>
  <si>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</si>
  <si>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</si>
  <si>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</si>
  <si>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</si>
  <si>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</si>
  <si>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</si>
  <si>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</si>
  <si>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</si>
  <si>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</si>
  <si>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</si>
  <si>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</si>
  <si>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</si>
  <si>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</si>
  <si>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</si>
  <si>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</si>
  <si>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</si>
  <si>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</si>
  <si>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</si>
  <si>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</si>
  <si>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</si>
  <si>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</si>
  <si>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</si>
  <si>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</si>
  <si>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</si>
  <si>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</si>
  <si>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</si>
  <si>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</si>
  <si>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</si>
  <si>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</si>
  <si>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</si>
  <si>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</si>
  <si>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</si>
  <si>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</si>
  <si>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</si>
  <si>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</si>
  <si>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</si>
  <si>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</si>
  <si>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</si>
  <si>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</si>
  <si>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</si>
  <si>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</si>
  <si>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</si>
  <si>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</si>
  <si>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</si>
  <si>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</si>
  <si>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</si>
  <si>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</si>
  <si>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</si>
  <si>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</si>
  <si>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</si>
  <si>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</si>
  <si>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</si>
  <si>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</si>
  <si>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</si>
  <si>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</si>
  <si>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</si>
  <si>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</si>
  <si>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</si>
  <si>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</si>
  <si>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</si>
  <si>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</si>
  <si>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</si>
  <si>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</si>
  <si>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</si>
  <si>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</si>
  <si>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</si>
  <si>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</si>
  <si>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</si>
  <si>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</si>
  <si>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</si>
  <si>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</si>
  <si>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</si>
  <si>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</si>
  <si>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</si>
  <si>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</si>
  <si>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</si>
  <si>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</si>
  <si>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</si>
  <si>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</si>
  <si>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</si>
  <si>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</si>
  <si>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</si>
  <si>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</si>
  <si>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</si>
  <si>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</si>
  <si>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</si>
  <si>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</si>
  <si>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</si>
  <si>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</si>
  <si>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</si>
  <si>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</si>
  <si>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</si>
  <si>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</si>
  <si>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</si>
  <si>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</si>
  <si>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</si>
  <si>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</si>
  <si>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</si>
  <si>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</si>
  <si>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</si>
  <si>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</si>
  <si>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</si>
  <si>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</si>
  <si>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</si>
  <si>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</si>
  <si>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</si>
  <si>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</si>
  <si>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</si>
  <si>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</si>
  <si>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</si>
  <si>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</si>
  <si>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</si>
  <si>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</si>
  <si>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</si>
  <si>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</si>
  <si>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</si>
  <si>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</si>
  <si>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</si>
  <si>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</si>
  <si>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</si>
  <si>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</si>
  <si>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</si>
  <si>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</si>
  <si>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</si>
  <si>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</si>
  <si>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</si>
  <si>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</si>
  <si>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</si>
  <si>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</si>
  <si>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</si>
  <si>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</si>
  <si>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</si>
  <si>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</si>
  <si>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</si>
  <si>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</si>
  <si>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</si>
  <si>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</si>
  <si>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</si>
  <si>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</si>
  <si>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</si>
  <si>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</si>
  <si>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</si>
  <si>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</si>
  <si>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</si>
  <si>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</si>
  <si>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</si>
  <si>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</si>
  <si>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</si>
  <si>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</si>
  <si>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</si>
  <si>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</si>
  <si>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</si>
  <si>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</si>
  <si>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</si>
  <si>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</si>
  <si>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</si>
  <si>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</si>
  <si>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</si>
  <si>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</si>
  <si>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</si>
  <si>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</si>
  <si>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</si>
  <si>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</si>
  <si>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</si>
  <si>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</si>
  <si>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</si>
  <si>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</si>
  <si>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</si>
  <si>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</si>
  <si>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</si>
  <si>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</si>
  <si>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</si>
  <si>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</si>
  <si>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</si>
  <si>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</si>
  <si>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</si>
  <si>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</si>
  <si>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</si>
  <si>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</si>
  <si>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</si>
  <si>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</si>
  <si>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</si>
  <si>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</si>
  <si>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</si>
  <si>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</si>
  <si>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</si>
  <si>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</si>
  <si>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</si>
  <si>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</si>
  <si>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</si>
  <si>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</si>
  <si>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</si>
  <si>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</si>
  <si>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</si>
  <si>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</si>
  <si>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</si>
  <si>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</si>
  <si>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</si>
  <si>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</si>
  <si>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</si>
  <si>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</si>
  <si>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</si>
  <si>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</si>
  <si>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</si>
  <si>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</si>
  <si>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</si>
  <si>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</si>
  <si>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</si>
  <si>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</si>
  <si>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</si>
  <si>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</si>
  <si>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</si>
  <si>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</si>
  <si>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</si>
  <si>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</si>
  <si>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</si>
  <si>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</si>
  <si>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</si>
  <si>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</si>
  <si>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</si>
  <si>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</si>
  <si>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</si>
  <si>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</si>
  <si>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</si>
  <si>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</si>
  <si>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</si>
  <si>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</si>
  <si>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</si>
  <si>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</si>
  <si>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</si>
  <si>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</si>
  <si>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</si>
  <si>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</si>
  <si>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</si>
  <si>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</si>
  <si>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</si>
  <si>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</si>
  <si>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</si>
  <si>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</si>
  <si>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</si>
  <si>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</si>
  <si>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</si>
  <si>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</si>
  <si>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</si>
  <si>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</si>
  <si>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</si>
  <si>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</si>
  <si>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</si>
  <si>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</si>
  <si>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</si>
  <si>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</si>
  <si>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</si>
  <si>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</si>
  <si>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</si>
  <si>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</si>
  <si>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</si>
  <si>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</si>
  <si>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</si>
  <si>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</si>
  <si>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</si>
  <si>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</si>
  <si>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</si>
  <si>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</si>
  <si>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</si>
  <si>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</si>
  <si>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</si>
  <si>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</si>
  <si>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</si>
  <si>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</si>
  <si>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</si>
  <si>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</si>
  <si>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</si>
  <si>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</si>
  <si>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</si>
  <si>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</si>
  <si>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</si>
  <si>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</si>
  <si>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</si>
  <si>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</si>
  <si>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</si>
  <si>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</si>
  <si>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</si>
  <si>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</si>
  <si>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</si>
  <si>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</si>
  <si>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</si>
  <si>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</si>
  <si>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</si>
  <si>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</si>
  <si>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</si>
  <si>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</si>
  <si>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</si>
  <si>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</si>
  <si>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</si>
  <si>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</si>
  <si>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</si>
  <si>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</si>
  <si>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</si>
  <si>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</si>
  <si>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</si>
  <si>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</si>
  <si>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</si>
  <si>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</si>
  <si>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</si>
  <si>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</si>
  <si>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</si>
  <si>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</si>
  <si>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</si>
  <si>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</si>
  <si>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</si>
  <si>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</si>
  <si>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</si>
  <si>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</si>
  <si>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</si>
  <si>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</si>
  <si>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</si>
  <si>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</si>
  <si>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</si>
  <si>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</si>
  <si>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</si>
  <si>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</si>
  <si>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</si>
  <si>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</si>
  <si>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</si>
  <si>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</si>
  <si>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</si>
  <si>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</si>
  <si>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</si>
  <si>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</si>
  <si>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</si>
  <si>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</si>
  <si>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</si>
  <si>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</si>
  <si>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</si>
  <si>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</si>
  <si>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</si>
  <si>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</si>
  <si>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</si>
  <si>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</si>
  <si>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</si>
  <si>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</si>
  <si>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</si>
  <si>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</si>
  <si>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</si>
  <si>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</si>
  <si>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</si>
  <si>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</si>
  <si>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</si>
  <si>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</si>
  <si>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</si>
  <si>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</si>
  <si>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</si>
  <si>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</si>
  <si>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</si>
  <si>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</si>
  <si>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</si>
  <si>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</si>
  <si>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</si>
  <si>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</si>
  <si>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</si>
  <si>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</si>
  <si>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</si>
  <si>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</si>
  <si>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</si>
  <si>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</si>
  <si>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</si>
  <si>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</si>
  <si>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</si>
  <si>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</si>
  <si>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</si>
  <si>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</si>
  <si>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</si>
  <si>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</si>
  <si>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</si>
  <si>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</si>
  <si>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</si>
  <si>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</si>
  <si>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</si>
  <si>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</si>
  <si>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</si>
  <si>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</si>
  <si>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</si>
  <si>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</si>
  <si>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</si>
  <si>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</si>
  <si>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</si>
  <si>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</si>
  <si>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</si>
  <si>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</si>
  <si>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</si>
  <si>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</si>
  <si>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</si>
  <si>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</si>
  <si>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</si>
  <si>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</si>
  <si>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</si>
  <si>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</si>
  <si>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</si>
  <si>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</si>
  <si>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</si>
  <si>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</si>
  <si>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</si>
  <si>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</si>
  <si>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</si>
  <si>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</si>
  <si>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</si>
  <si>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</si>
  <si>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</si>
  <si>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</si>
  <si>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</si>
  <si>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</si>
  <si>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</si>
  <si>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</si>
  <si>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</si>
  <si>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</si>
  <si>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</si>
  <si>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</si>
  <si>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</si>
  <si>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</si>
  <si>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</si>
  <si>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</si>
  <si>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</si>
  <si>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</si>
  <si>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</si>
  <si>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</si>
  <si>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</si>
  <si>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</si>
  <si>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</si>
  <si>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</si>
  <si>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</si>
  <si>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</si>
  <si>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</si>
  <si>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</si>
  <si>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</si>
  <si>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</si>
  <si>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</si>
  <si>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</si>
  <si>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</si>
  <si>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</si>
  <si>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</si>
  <si>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</si>
  <si>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</si>
  <si>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</si>
  <si>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</si>
  <si>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</si>
  <si>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</si>
  <si>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</si>
  <si>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</si>
  <si>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</si>
  <si>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</si>
  <si>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</si>
  <si>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</si>
  <si>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</si>
  <si>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</si>
  <si>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</si>
  <si>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</si>
  <si>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</si>
  <si>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</si>
  <si>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</si>
  <si>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</si>
  <si>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</si>
  <si>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</si>
  <si>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</si>
  <si>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</si>
  <si>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</si>
  <si>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</si>
  <si>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</si>
  <si>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</si>
  <si>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</si>
  <si>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</si>
  <si>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</si>
  <si>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</si>
  <si>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</si>
  <si>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</si>
  <si>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</si>
  <si>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</si>
  <si>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</si>
  <si>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</si>
  <si>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</si>
  <si>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</si>
  <si>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</si>
  <si>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</si>
  <si>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</si>
  <si>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</si>
  <si>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</si>
  <si>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</si>
  <si>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</si>
  <si>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</si>
  <si>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</si>
  <si>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</si>
  <si>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</si>
  <si>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</si>
  <si>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</si>
  <si>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</si>
  <si>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</si>
  <si>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</si>
  <si>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</si>
  <si>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</si>
  <si>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</si>
  <si>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</si>
  <si>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</si>
  <si>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</si>
  <si>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</si>
  <si>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</si>
  <si>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</si>
  <si>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</si>
  <si>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</si>
  <si>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</si>
  <si>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</si>
  <si>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</si>
  <si>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</si>
  <si>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</si>
  <si>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</si>
  <si>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</si>
  <si>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</si>
  <si>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</si>
  <si>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</si>
  <si>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</si>
  <si>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</si>
  <si>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</si>
  <si>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</si>
  <si>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</si>
  <si>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</si>
  <si>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</si>
  <si>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</si>
  <si>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</si>
  <si>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</si>
  <si>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</si>
  <si>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</si>
  <si>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</si>
  <si>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</si>
  <si>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</si>
  <si>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</si>
  <si>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</si>
  <si>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</si>
  <si>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</si>
  <si>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</si>
  <si>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</si>
  <si>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</si>
  <si>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</si>
  <si>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</si>
  <si>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</si>
  <si>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</si>
  <si>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</si>
  <si>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</si>
  <si>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</si>
  <si>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</si>
  <si>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</si>
  <si>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</si>
  <si>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</si>
  <si>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</si>
  <si>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</si>
  <si>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</si>
  <si>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</si>
  <si>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</si>
  <si>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</si>
  <si>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</si>
  <si>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</si>
  <si>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</si>
  <si>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</si>
  <si>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</si>
  <si>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</si>
  <si>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</si>
  <si>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</si>
  <si>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</si>
  <si>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</si>
  <si>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</si>
  <si>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</si>
  <si>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</si>
  <si>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</si>
  <si>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</si>
  <si>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</si>
  <si>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</si>
  <si>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</si>
  <si>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</si>
  <si>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</si>
  <si>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</si>
  <si>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</si>
  <si>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</si>
  <si>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</si>
  <si>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</si>
  <si>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</si>
  <si>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</si>
  <si>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</si>
  <si>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</si>
  <si>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</si>
  <si>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</si>
  <si>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</si>
  <si>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</si>
  <si>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</si>
  <si>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</si>
  <si>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</si>
  <si>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</si>
  <si>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</si>
  <si>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</si>
  <si>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</si>
  <si>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</si>
  <si>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</si>
  <si>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</si>
  <si>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</si>
  <si>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</si>
  <si>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</si>
  <si>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</si>
  <si>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</si>
  <si>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</si>
  <si>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</si>
  <si>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</si>
  <si>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</si>
  <si>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</si>
  <si>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</si>
  <si>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</si>
  <si>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</si>
  <si>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</si>
  <si>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</si>
  <si>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</si>
  <si>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</si>
  <si>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</si>
  <si>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</si>
  <si>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</si>
  <si>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</si>
  <si>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</si>
  <si>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</si>
  <si>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</si>
  <si>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</si>
  <si>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</si>
  <si>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</si>
  <si>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</si>
  <si>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</si>
  <si>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</si>
  <si>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</si>
  <si>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</si>
  <si>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</si>
  <si>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</si>
  <si>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</si>
  <si>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</si>
  <si>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</si>
  <si>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</si>
  <si>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</si>
  <si>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</si>
  <si>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</si>
  <si>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</si>
  <si>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</si>
  <si>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</si>
  <si>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</si>
  <si>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</si>
  <si>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</si>
  <si>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</si>
  <si>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</si>
  <si>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</si>
  <si>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</si>
  <si>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</si>
  <si>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</si>
  <si>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</si>
  <si>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</si>
  <si>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</si>
  <si>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</si>
  <si>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</si>
  <si>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</si>
  <si>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</si>
  <si>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</si>
  <si>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</si>
  <si>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</si>
  <si>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</si>
  <si>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</si>
  <si>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</si>
  <si>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</si>
  <si>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</si>
  <si>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</si>
  <si>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</si>
  <si>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</si>
  <si>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</si>
  <si>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</si>
  <si>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</si>
  <si>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</si>
  <si>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</si>
  <si>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</si>
  <si>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</si>
  <si>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</si>
  <si>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</si>
  <si>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</si>
  <si>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</si>
  <si>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</si>
  <si>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</si>
  <si>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</si>
  <si>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</si>
  <si>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</si>
  <si>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</si>
  <si>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</si>
  <si>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</si>
  <si>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</si>
  <si>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</si>
  <si>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</si>
  <si>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</si>
  <si>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</si>
  <si>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</si>
  <si>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</si>
  <si>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</si>
  <si>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</si>
  <si>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</si>
  <si>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</si>
  <si>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</si>
  <si>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</si>
  <si>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</si>
  <si>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</si>
  <si>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</si>
  <si>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</si>
  <si>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</si>
  <si>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</si>
  <si>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</si>
  <si>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</si>
  <si>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</si>
  <si>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</si>
  <si>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</si>
  <si>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</si>
  <si>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</si>
  <si>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</si>
  <si>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</si>
  <si>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</si>
  <si>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</si>
  <si>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</si>
  <si>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</si>
  <si>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</si>
  <si>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</si>
  <si>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</si>
  <si>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</si>
  <si>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</si>
  <si>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</si>
  <si>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</si>
  <si>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</si>
  <si>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</si>
  <si>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</si>
  <si>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</si>
  <si>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</si>
  <si>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</si>
  <si>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</si>
  <si>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</si>
  <si>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</si>
  <si>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</si>
  <si>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</si>
  <si>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</si>
  <si>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</si>
  <si>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</si>
  <si>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</si>
  <si>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</si>
  <si>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</si>
  <si>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</si>
  <si>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</si>
  <si>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</si>
  <si>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</si>
  <si>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</si>
  <si>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</si>
  <si>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</si>
  <si>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</si>
  <si>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</si>
  <si>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</si>
  <si>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</si>
  <si>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</si>
  <si>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</si>
  <si>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</si>
  <si>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</si>
  <si>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</si>
  <si>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</si>
  <si>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</si>
  <si>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</si>
  <si>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</si>
  <si>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</si>
  <si>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</si>
  <si>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</si>
  <si>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</si>
  <si>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</si>
  <si>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</si>
  <si>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</si>
  <si>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</si>
  <si>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</si>
  <si>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</si>
  <si>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</si>
  <si>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</si>
  <si>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</si>
  <si>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</si>
  <si>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</si>
  <si>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</si>
  <si>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</si>
  <si>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</si>
  <si>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</si>
  <si>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</si>
  <si>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</si>
  <si>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</si>
  <si>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</si>
  <si>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</si>
  <si>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</si>
  <si>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</si>
  <si>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</si>
  <si>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</si>
  <si>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</si>
  <si>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</si>
  <si>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</si>
  <si>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</si>
  <si>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</si>
  <si>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</si>
  <si>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</si>
  <si>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</si>
  <si>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</si>
  <si>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</si>
  <si>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</si>
  <si>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</si>
  <si>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</si>
  <si>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</si>
  <si>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</si>
  <si>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</si>
  <si>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</si>
  <si>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</si>
  <si>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</si>
  <si>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</si>
  <si>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</si>
  <si>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</si>
  <si>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</si>
  <si>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</si>
  <si>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</si>
  <si>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</si>
  <si>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</si>
  <si>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</si>
  <si>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</si>
  <si>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</si>
  <si>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</si>
  <si>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</si>
  <si>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</si>
  <si>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</si>
  <si>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</si>
  <si>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</si>
  <si>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</si>
  <si>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</si>
  <si>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</si>
  <si>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</si>
  <si>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</si>
  <si>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</si>
  <si>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</si>
  <si>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</si>
  <si>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</si>
  <si>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</si>
  <si>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</si>
  <si>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</si>
  <si>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</si>
  <si>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</si>
  <si>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</si>
  <si>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</si>
  <si>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</si>
  <si>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</si>
  <si>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</si>
  <si>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</si>
  <si>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</si>
  <si>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</si>
  <si>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</si>
  <si>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</si>
  <si>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</si>
  <si>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</si>
  <si>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</si>
  <si>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</si>
  <si>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</si>
  <si>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</si>
  <si>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</si>
  <si>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</si>
  <si>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</si>
  <si>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</si>
  <si>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</si>
  <si>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</si>
  <si>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</si>
  <si>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</si>
  <si>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</si>
  <si>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</si>
  <si>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</si>
  <si>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</si>
  <si>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</si>
  <si>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</si>
  <si>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</si>
  <si>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</si>
  <si>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</si>
  <si>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</si>
  <si>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</si>
  <si>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</si>
  <si>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</si>
  <si>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</si>
  <si>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</si>
  <si>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</si>
  <si>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</si>
  <si>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</si>
  <si>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</si>
  <si>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</si>
  <si>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</si>
  <si>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</si>
  <si>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</si>
  <si>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</si>
  <si>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</si>
  <si>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</si>
  <si>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</si>
  <si>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</si>
  <si>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</si>
  <si>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</si>
  <si>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</si>
  <si>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</si>
  <si>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</si>
  <si>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</si>
  <si>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</si>
  <si>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</si>
  <si>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</si>
  <si>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</si>
  <si>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</si>
  <si>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</si>
  <si>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</si>
  <si>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</si>
  <si>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</si>
  <si>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</si>
  <si>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</si>
  <si>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</si>
  <si>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</si>
  <si>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</si>
  <si>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</si>
  <si>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</si>
  <si>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</si>
  <si>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</si>
  <si>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</si>
  <si>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</si>
  <si>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</si>
  <si>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</si>
  <si>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</si>
  <si>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</si>
  <si>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</si>
  <si>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</si>
  <si>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</si>
  <si>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</si>
  <si>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</si>
  <si>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</si>
  <si>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</si>
  <si>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</si>
  <si>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</si>
  <si>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</si>
  <si>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</si>
  <si>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</si>
  <si>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</si>
  <si>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</si>
  <si>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</si>
  <si>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</si>
  <si>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</si>
  <si>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</si>
  <si>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</si>
  <si>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</si>
  <si>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</si>
  <si>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</si>
  <si>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</si>
  <si>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</si>
  <si>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</si>
  <si>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</si>
  <si>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</si>
  <si>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</si>
  <si>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</si>
  <si>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</si>
  <si>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</si>
  <si>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</si>
  <si>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</si>
  <si>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</si>
  <si>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</si>
  <si>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</si>
  <si>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</si>
  <si>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</si>
  <si>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</si>
  <si>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</si>
  <si>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</si>
  <si>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</si>
  <si>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</si>
  <si>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</si>
  <si>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</si>
  <si>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</si>
  <si>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</si>
  <si>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</si>
  <si>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</si>
  <si>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</si>
  <si>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</si>
  <si>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</si>
  <si>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</si>
  <si>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</si>
  <si>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</si>
  <si>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</si>
  <si>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</si>
  <si>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</si>
  <si>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</si>
  <si>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</si>
  <si>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</si>
  <si>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</si>
  <si>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</si>
  <si>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</si>
  <si>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</si>
  <si>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</si>
  <si>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</si>
  <si>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</si>
  <si>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</si>
  <si>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</si>
  <si>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</si>
  <si>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</si>
  <si>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</si>
  <si>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</si>
  <si>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</si>
  <si>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</si>
  <si>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</si>
  <si>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</si>
  <si>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</si>
  <si>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</si>
  <si>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</si>
  <si>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</si>
  <si>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</si>
  <si>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</si>
  <si>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</si>
  <si>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</si>
  <si>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</si>
  <si>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</si>
  <si>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</si>
  <si>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</si>
  <si>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</si>
  <si>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</si>
  <si>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</si>
  <si>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</si>
  <si>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</si>
  <si>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</si>
  <si>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</si>
  <si>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</si>
  <si>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</si>
  <si>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</si>
  <si>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</si>
  <si>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</si>
  <si>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</si>
  <si>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</si>
  <si>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</si>
  <si>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</si>
  <si>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</si>
  <si>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</si>
  <si>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</si>
  <si>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</si>
  <si>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</si>
  <si>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</si>
  <si>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</si>
  <si>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</si>
  <si>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</si>
  <si>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</si>
  <si>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</si>
  <si>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</si>
  <si>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</si>
  <si>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</si>
  <si>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</si>
  <si>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</si>
  <si>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</si>
  <si>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</si>
  <si>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</si>
  <si>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</si>
  <si>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</si>
  <si>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</si>
  <si>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</si>
  <si>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</si>
  <si>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</si>
  <si>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</si>
  <si>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</si>
  <si>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</si>
  <si>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</si>
  <si>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</si>
  <si>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</si>
  <si>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</si>
  <si>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</si>
  <si>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</si>
  <si>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</si>
  <si>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</si>
  <si>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</si>
  <si>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</si>
  <si>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</si>
  <si>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</si>
  <si>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</si>
  <si>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</si>
  <si>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</si>
  <si>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</si>
  <si>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</si>
  <si>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</si>
  <si>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</si>
  <si>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</si>
  <si>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</si>
  <si>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</si>
  <si>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</si>
  <si>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</si>
  <si>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</si>
  <si>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</si>
  <si>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</si>
  <si>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</si>
  <si>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</si>
  <si>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</si>
  <si>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</si>
  <si>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</si>
  <si>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</si>
  <si>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</si>
  <si>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</si>
  <si>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</si>
  <si>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</si>
  <si>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</si>
  <si>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</si>
  <si>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</si>
  <si>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</si>
  <si>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</si>
  <si>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</si>
  <si>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</si>
  <si>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</si>
  <si>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</si>
  <si>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</si>
  <si>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</si>
  <si>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</si>
  <si>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</si>
  <si>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</si>
  <si>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</si>
  <si>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</si>
  <si>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</si>
  <si>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</si>
  <si>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</si>
  <si>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</si>
  <si>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</si>
  <si>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</si>
  <si>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</si>
  <si>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</si>
  <si>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</si>
  <si>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</si>
  <si>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</si>
  <si>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</si>
  <si>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</si>
  <si>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</si>
  <si>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</si>
  <si>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</si>
  <si>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</si>
  <si>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</si>
  <si>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</si>
  <si>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</si>
  <si>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</si>
  <si>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</si>
  <si>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</si>
  <si>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</si>
  <si>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</si>
  <si>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</si>
  <si>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</si>
  <si>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</si>
  <si>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</si>
  <si>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</si>
  <si>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</si>
  <si>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</si>
  <si>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</si>
  <si>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</si>
  <si>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</si>
  <si>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</si>
  <si>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</si>
  <si>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</si>
  <si>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</si>
  <si>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</si>
  <si>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</si>
  <si>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</si>
  <si>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</si>
  <si>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</si>
  <si>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</si>
  <si>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</si>
  <si>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</si>
  <si>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</si>
  <si>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</si>
  <si>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</si>
  <si>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</si>
  <si>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</si>
  <si>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</si>
  <si>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</si>
  <si>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</si>
  <si>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</si>
  <si>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</si>
  <si>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</si>
  <si>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</si>
  <si>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</si>
  <si>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</si>
  <si>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</si>
  <si>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</si>
  <si>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</si>
  <si>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</si>
  <si>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</si>
  <si>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</si>
  <si>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</si>
  <si>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</si>
  <si>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</si>
  <si>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</si>
  <si>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</si>
  <si>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</si>
  <si>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</si>
  <si>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</si>
  <si>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</si>
  <si>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</si>
  <si>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</si>
  <si>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</si>
  <si>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</si>
  <si>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</si>
  <si>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</si>
  <si>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</si>
  <si>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</si>
  <si>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</si>
  <si>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</si>
  <si>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</si>
  <si>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</si>
  <si>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</si>
  <si>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</si>
  <si>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</si>
  <si>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</si>
  <si>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</si>
  <si>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</si>
  <si>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</si>
  <si>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</si>
  <si>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</si>
  <si>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</si>
  <si>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</si>
  <si>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</si>
  <si>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</si>
  <si>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</si>
  <si>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</si>
  <si>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</si>
  <si>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</si>
  <si>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</si>
  <si>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</si>
  <si>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</si>
  <si>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</si>
  <si>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</si>
  <si>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</si>
  <si>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</si>
  <si>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</si>
  <si>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</si>
  <si>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</si>
  <si>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</si>
  <si>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</si>
  <si>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</si>
  <si>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</si>
  <si>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</si>
  <si>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</si>
  <si>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</si>
  <si>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</si>
  <si>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</si>
  <si>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</si>
  <si>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</si>
  <si>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</si>
  <si>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</si>
  <si>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</si>
  <si>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</si>
  <si>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</si>
  <si>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</si>
  <si>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</si>
  <si>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</si>
  <si>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</si>
  <si>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</si>
  <si>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</si>
  <si>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</si>
  <si>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</si>
  <si>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</si>
  <si>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</si>
  <si>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</si>
  <si>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</si>
  <si>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</si>
  <si>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</si>
  <si>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</si>
  <si>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</si>
  <si>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</si>
  <si>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</si>
  <si>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</si>
  <si>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</si>
  <si>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</si>
  <si>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</si>
  <si>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</si>
  <si>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</si>
  <si>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</si>
  <si>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</si>
  <si>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</si>
  <si>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</si>
  <si>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</si>
  <si>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</si>
  <si>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</si>
  <si>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</si>
  <si>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</si>
  <si>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</si>
  <si>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</si>
  <si>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</si>
  <si>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</si>
  <si>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</si>
  <si>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</si>
  <si>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</si>
  <si>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</si>
  <si>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</si>
  <si>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</si>
  <si>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</si>
  <si>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</si>
  <si>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</si>
  <si>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</si>
  <si>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</si>
  <si>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</si>
  <si>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</si>
  <si>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</si>
  <si>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</si>
  <si>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</si>
  <si>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</si>
  <si>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</si>
  <si>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</si>
  <si>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</si>
  <si>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</si>
  <si>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</si>
  <si>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</si>
  <si>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</si>
  <si>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</si>
  <si>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</si>
  <si>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</si>
  <si>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</si>
  <si>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</si>
  <si>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</si>
  <si>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</si>
  <si>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</si>
  <si>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</si>
  <si>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</si>
  <si>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</si>
  <si>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</si>
  <si>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</si>
  <si>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</si>
  <si>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</si>
  <si>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</si>
  <si>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</si>
  <si>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</si>
  <si>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</si>
  <si>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</si>
  <si>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</si>
  <si>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</si>
  <si>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</si>
  <si>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</si>
  <si>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</si>
  <si>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</si>
  <si>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</si>
  <si>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</si>
  <si>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</si>
  <si>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</si>
  <si>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</si>
  <si>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</si>
  <si>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</si>
  <si>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</si>
  <si>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</si>
  <si>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</si>
  <si>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</si>
  <si>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</si>
  <si>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</si>
  <si>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</si>
  <si>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</si>
  <si>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</si>
  <si>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</si>
  <si>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</si>
  <si>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</si>
  <si>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</si>
  <si>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</si>
  <si>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</si>
  <si>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</si>
  <si>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</si>
  <si>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</si>
  <si>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</si>
  <si>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</si>
  <si>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</si>
  <si>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</si>
  <si>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</si>
  <si>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</si>
  <si>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</si>
  <si>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</si>
  <si>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</si>
  <si>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</si>
  <si>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</si>
  <si>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</si>
  <si>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</si>
  <si>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</si>
  <si>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</si>
  <si>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</si>
  <si>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</si>
  <si>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</si>
  <si>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</si>
  <si>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</si>
  <si>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</si>
  <si>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</si>
  <si>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</si>
  <si>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</si>
  <si>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</si>
  <si>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</si>
  <si>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</si>
  <si>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</si>
  <si>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</si>
  <si>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</si>
  <si>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</si>
  <si>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</si>
  <si>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</si>
  <si>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</si>
  <si>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</si>
  <si>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</si>
  <si>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</si>
  <si>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</si>
  <si>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</si>
  <si>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</si>
  <si>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</si>
  <si>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</si>
  <si>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</si>
  <si>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</si>
  <si>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</si>
  <si>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</si>
  <si>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</si>
  <si>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</si>
  <si>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</si>
  <si>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</si>
  <si>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</si>
  <si>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</si>
  <si>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</si>
  <si>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</si>
  <si>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</si>
  <si>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</si>
  <si>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</si>
  <si>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</si>
  <si>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</si>
  <si>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</si>
  <si>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</si>
  <si>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</si>
  <si>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</si>
  <si>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</si>
  <si>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</si>
  <si>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</si>
  <si>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</si>
  <si>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</si>
  <si>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</si>
  <si>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</si>
  <si>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</si>
  <si>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</si>
  <si>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</si>
  <si>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</si>
  <si>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</si>
  <si>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</si>
  <si>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</si>
  <si>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</si>
  <si>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</si>
  <si>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</si>
  <si>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</si>
  <si>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</si>
  <si>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</si>
  <si>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</si>
  <si>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</si>
  <si>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</si>
  <si>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</si>
  <si>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</si>
  <si>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</si>
  <si>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</si>
  <si>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</si>
  <si>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</si>
  <si>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</si>
  <si>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</si>
  <si>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</si>
  <si>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</si>
  <si>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</si>
  <si>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</si>
  <si>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</si>
  <si>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</si>
  <si>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</si>
  <si>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</si>
  <si>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</si>
  <si>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</si>
  <si>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</si>
  <si>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</si>
  <si>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</si>
  <si>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</si>
  <si>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</si>
  <si>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</si>
  <si>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</si>
  <si>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</si>
  <si>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</si>
  <si>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</si>
  <si>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</si>
  <si>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</si>
  <si>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</si>
  <si>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</si>
  <si>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</si>
  <si>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</si>
  <si>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</si>
  <si>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</si>
  <si>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</si>
  <si>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</si>
  <si>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</si>
  <si>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</si>
  <si>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</si>
  <si>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</si>
  <si>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</si>
  <si>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</si>
  <si>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</si>
  <si>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</si>
  <si>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</si>
  <si>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</si>
  <si>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</si>
  <si>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</si>
  <si>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</si>
  <si>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</si>
  <si>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</si>
  <si>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</si>
  <si>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</si>
  <si>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</si>
  <si>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</si>
  <si>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</si>
  <si>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</si>
  <si>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</si>
  <si>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</si>
  <si>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</si>
  <si>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</si>
  <si>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</si>
  <si>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</si>
  <si>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</si>
  <si>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</si>
  <si>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</si>
  <si>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</si>
  <si>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</si>
  <si>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</si>
  <si>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</si>
  <si>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</si>
  <si>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</si>
  <si>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</si>
  <si>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</si>
  <si>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</si>
  <si>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</si>
  <si>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</si>
  <si>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</si>
  <si>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</si>
  <si>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</si>
  <si>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</si>
  <si>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</si>
  <si>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</si>
  <si>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</si>
  <si>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</si>
  <si>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</si>
  <si>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</si>
  <si>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</si>
  <si>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</si>
  <si>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</si>
  <si>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</si>
  <si>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</si>
  <si>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</si>
  <si>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</si>
  <si>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</si>
  <si>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</si>
  <si>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</si>
  <si>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</si>
  <si>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</si>
  <si>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</si>
  <si>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</si>
  <si>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</si>
  <si>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</si>
  <si>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</si>
  <si>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</si>
  <si>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</si>
  <si>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</si>
  <si>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</si>
  <si>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</si>
  <si>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</si>
  <si>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</si>
  <si>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</si>
  <si>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</si>
  <si>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</si>
  <si>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</si>
  <si>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</si>
  <si>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</si>
  <si>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</si>
  <si>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</si>
  <si>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</si>
  <si>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</si>
  <si>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</si>
  <si>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</si>
  <si>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</si>
  <si>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</si>
  <si>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</si>
  <si>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</si>
  <si>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</si>
  <si>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</si>
  <si>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</si>
  <si>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</si>
  <si>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</si>
  <si>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</si>
  <si>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</si>
  <si>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</si>
  <si>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</si>
  <si>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</si>
  <si>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</si>
  <si>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</si>
  <si>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</si>
  <si>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</si>
  <si>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</si>
  <si>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</si>
  <si>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</si>
  <si>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</si>
  <si>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</si>
  <si>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</si>
  <si>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</si>
  <si>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</si>
  <si>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</si>
  <si>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</si>
  <si>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</si>
  <si>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</si>
  <si>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</si>
  <si>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</si>
  <si>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</si>
  <si>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</si>
  <si>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</si>
  <si>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</si>
  <si>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</si>
  <si>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</si>
  <si>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</si>
  <si>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</si>
  <si>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</si>
  <si>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</si>
  <si>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</si>
  <si>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</si>
  <si>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</si>
  <si>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</si>
  <si>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</si>
  <si>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</si>
  <si>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</si>
  <si>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</si>
  <si>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</si>
  <si>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</si>
  <si>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</si>
  <si>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</si>
  <si>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</si>
  <si>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</si>
  <si>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</si>
  <si>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</si>
  <si>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</si>
  <si>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</si>
  <si>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</si>
  <si>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</si>
  <si>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</si>
  <si>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</si>
  <si>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</si>
  <si>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</si>
  <si>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</si>
  <si>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</si>
  <si>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</si>
  <si>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</si>
  <si>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</si>
  <si>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</si>
  <si>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</si>
  <si>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</si>
  <si>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</si>
  <si>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</si>
  <si>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</si>
  <si>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</si>
  <si>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</si>
  <si>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</si>
  <si>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</si>
  <si>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</si>
  <si>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</si>
  <si>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</si>
  <si>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</si>
  <si>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</si>
  <si>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</si>
  <si>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</si>
  <si>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</si>
  <si>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</si>
  <si>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</si>
  <si>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</si>
  <si>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</si>
  <si>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</si>
  <si>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</si>
  <si>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</si>
  <si>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</si>
  <si>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</si>
  <si>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</si>
  <si>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</si>
  <si>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</si>
  <si>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</si>
  <si>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</si>
  <si>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</si>
  <si>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</si>
  <si>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</si>
  <si>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</si>
  <si>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</si>
  <si>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</si>
  <si>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</si>
  <si>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</si>
  <si>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</si>
  <si>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</si>
  <si>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</si>
  <si>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</si>
  <si>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</si>
  <si>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</si>
  <si>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</si>
  <si>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</si>
  <si>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</si>
  <si>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</si>
  <si>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</si>
  <si>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</si>
  <si>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</si>
  <si>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</si>
  <si>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</si>
  <si>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</si>
  <si>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</si>
  <si>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</si>
  <si>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</si>
  <si>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</si>
  <si>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</si>
  <si>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</si>
  <si>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</si>
  <si>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</si>
  <si>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</si>
  <si>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</si>
  <si>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</si>
  <si>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</si>
  <si>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</si>
  <si>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</si>
  <si>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</si>
  <si>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</si>
  <si>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</si>
  <si>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</si>
  <si>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</si>
  <si>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</si>
  <si>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</si>
  <si>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</si>
  <si>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</si>
  <si>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</si>
  <si>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</si>
  <si>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</si>
  <si>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</si>
  <si>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</si>
  <si>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</si>
  <si>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</si>
  <si>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</si>
  <si>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</si>
  <si>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</si>
  <si>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</si>
  <si>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</si>
  <si>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</si>
  <si>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</si>
  <si>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</si>
  <si>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</si>
  <si>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</si>
  <si>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</si>
  <si>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</si>
  <si>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</si>
  <si>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</si>
  <si>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</si>
  <si>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</si>
  <si>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</si>
  <si>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</si>
  <si>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</si>
  <si>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</si>
  <si>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</si>
  <si>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</si>
  <si>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</si>
  <si>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</si>
  <si>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</si>
  <si>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</si>
  <si>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</si>
  <si>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</si>
  <si>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</si>
  <si>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</si>
  <si>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</si>
  <si>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</si>
  <si>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</si>
  <si>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</si>
  <si>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</si>
  <si>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</si>
  <si>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</si>
  <si>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</si>
  <si>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</si>
  <si>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</si>
  <si>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</si>
  <si>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</si>
  <si>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</si>
  <si>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</si>
  <si>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</si>
  <si>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</si>
  <si>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</si>
  <si>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</si>
  <si>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</si>
  <si>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</si>
  <si>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</si>
  <si>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</si>
  <si>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</si>
  <si>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</si>
  <si>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</si>
  <si>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</si>
  <si>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</si>
  <si>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</si>
  <si>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</si>
  <si>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</si>
  <si>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</si>
  <si>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</si>
  <si>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</si>
  <si>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</si>
  <si>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</si>
  <si>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</si>
  <si>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</si>
  <si>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</si>
  <si>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</si>
  <si>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</si>
  <si>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</si>
  <si>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</si>
  <si>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</si>
  <si>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</si>
  <si>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</si>
  <si>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</si>
  <si>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</si>
  <si>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</si>
  <si>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</si>
  <si>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</si>
  <si>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</si>
  <si>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</si>
  <si>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</si>
  <si>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</si>
  <si>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</si>
  <si>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</si>
  <si>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</si>
  <si>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</si>
  <si>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</si>
  <si>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</si>
  <si>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</si>
  <si>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</si>
  <si>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</si>
  <si>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</si>
  <si>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</si>
  <si>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</si>
  <si>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</si>
  <si>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</si>
  <si>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</si>
  <si>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</si>
  <si>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</si>
  <si>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</si>
  <si>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</si>
  <si>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</si>
  <si>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</si>
  <si>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</si>
  <si>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</si>
  <si>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</si>
  <si>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</si>
  <si>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</si>
  <si>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</si>
  <si>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</si>
  <si>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</si>
  <si>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</si>
  <si>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</si>
  <si>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</si>
  <si>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</si>
  <si>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</si>
  <si>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</si>
  <si>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</si>
  <si>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</si>
  <si>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</si>
  <si>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</si>
  <si>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</si>
  <si>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</si>
  <si>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</si>
  <si>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</si>
  <si>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</si>
  <si>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</si>
  <si>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</si>
  <si>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</si>
  <si>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</si>
  <si>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</si>
  <si>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</si>
  <si>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</si>
  <si>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</si>
  <si>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</si>
  <si>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</si>
  <si>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</si>
  <si>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</si>
  <si>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</si>
  <si>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</si>
  <si>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</si>
  <si>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</si>
  <si>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</si>
  <si>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</si>
  <si>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</si>
  <si>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</si>
  <si>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</si>
  <si>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</si>
  <si>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</si>
  <si>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</si>
  <si>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</si>
  <si>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</si>
  <si>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</si>
  <si>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</si>
  <si>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</si>
  <si>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</si>
  <si>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</si>
  <si>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</si>
  <si>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</si>
  <si>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</si>
  <si>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</si>
  <si>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</si>
  <si>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</si>
  <si>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</si>
  <si>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</si>
  <si>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</si>
  <si>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</si>
  <si>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</si>
  <si>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</si>
  <si>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</si>
  <si>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</si>
  <si>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</si>
  <si>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</si>
  <si>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</si>
  <si>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</si>
  <si>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</si>
  <si>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</si>
  <si>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</si>
  <si>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</si>
  <si>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</si>
  <si>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</si>
  <si>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</si>
  <si>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</si>
  <si>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</si>
  <si>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</si>
  <si>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</si>
  <si>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</si>
  <si>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</si>
  <si>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</si>
  <si>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</si>
  <si>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</si>
  <si>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</si>
  <si>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</si>
  <si>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</si>
  <si>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</si>
  <si>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</si>
  <si>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</si>
  <si>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</si>
  <si>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</si>
  <si>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</si>
  <si>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</si>
  <si>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</si>
  <si>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</si>
  <si>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</si>
  <si>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</si>
  <si>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</si>
  <si>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</si>
  <si>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</si>
  <si>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</si>
  <si>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</si>
  <si>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</si>
  <si>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</si>
  <si>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</si>
  <si>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</si>
  <si>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</si>
  <si>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</si>
  <si>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</si>
  <si>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</si>
  <si>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</si>
  <si>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</si>
  <si>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</si>
  <si>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</si>
  <si>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</si>
  <si>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</si>
  <si>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</si>
  <si>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</si>
  <si>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</si>
  <si>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</si>
  <si>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</si>
  <si>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</si>
  <si>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</si>
  <si>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</si>
  <si>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</si>
  <si>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</si>
  <si>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</si>
  <si>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</si>
  <si>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</si>
  <si>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</si>
  <si>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</si>
  <si>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</si>
  <si>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</si>
  <si>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</si>
  <si>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</si>
  <si>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</si>
  <si>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</si>
  <si>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</si>
  <si>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</si>
  <si>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</si>
  <si>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</si>
  <si>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</si>
  <si>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</si>
  <si>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</si>
  <si>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</si>
  <si>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</si>
  <si>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</si>
  <si>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</si>
  <si>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</si>
  <si>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</si>
  <si>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</si>
  <si>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</si>
  <si>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</si>
  <si>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</si>
  <si>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</si>
  <si>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</si>
  <si>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</si>
  <si>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</si>
  <si>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</si>
  <si>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</si>
  <si>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</si>
  <si>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</si>
  <si>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</si>
  <si>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</si>
  <si>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</si>
  <si>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</si>
  <si>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</si>
  <si>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</si>
  <si>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</si>
  <si>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</si>
  <si>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</si>
  <si>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</si>
  <si>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</si>
  <si>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</si>
  <si>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</si>
  <si>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</si>
  <si>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</si>
  <si>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</si>
  <si>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</si>
  <si>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</si>
  <si>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</si>
  <si>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</si>
  <si>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</si>
  <si>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</si>
  <si>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</si>
  <si>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</si>
  <si>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</si>
  <si>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</si>
  <si>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</si>
  <si>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</si>
  <si>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</si>
  <si>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</si>
  <si>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</si>
  <si>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</si>
  <si>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</si>
  <si>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</si>
  <si>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</si>
  <si>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</si>
  <si>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</si>
  <si>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</si>
  <si>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</si>
  <si>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</si>
  <si>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</si>
  <si>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</si>
  <si>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</si>
  <si>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</si>
  <si>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</si>
  <si>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</si>
  <si>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</si>
  <si>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</si>
  <si>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</si>
  <si>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</si>
  <si>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</si>
  <si>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</si>
  <si>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</si>
  <si>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</si>
  <si>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</si>
  <si>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</si>
  <si>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</si>
  <si>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</si>
  <si>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</si>
  <si>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</si>
  <si>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</si>
  <si>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</si>
  <si>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</si>
  <si>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</si>
  <si>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</si>
  <si>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</si>
  <si>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</si>
  <si>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</si>
  <si>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</si>
  <si>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</si>
  <si>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</si>
  <si>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</si>
  <si>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</si>
  <si>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</si>
  <si>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</si>
  <si>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</si>
  <si>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</si>
  <si>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</si>
  <si>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</si>
  <si>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</si>
  <si>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</si>
  <si>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</si>
  <si>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</si>
  <si>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</si>
  <si>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</si>
  <si>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</si>
  <si>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</si>
  <si>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</si>
  <si>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</si>
  <si>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</si>
  <si>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</si>
  <si>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</si>
  <si>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</si>
  <si>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</si>
  <si>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</si>
  <si>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</si>
  <si>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</si>
  <si>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</si>
  <si>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</si>
  <si>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</si>
  <si>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</si>
  <si>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</si>
  <si>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</si>
  <si>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</si>
  <si>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</si>
  <si>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</si>
  <si>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</si>
  <si>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</si>
  <si>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</si>
  <si>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</si>
  <si>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</si>
  <si>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</si>
  <si>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</si>
  <si>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</si>
  <si>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</si>
  <si>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</si>
  <si>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</si>
  <si>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</si>
  <si>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</si>
  <si>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</si>
  <si>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</si>
  <si>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</si>
  <si>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</si>
  <si>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</si>
  <si>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</si>
  <si>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</si>
  <si>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</si>
  <si>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</si>
  <si>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</si>
  <si>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</si>
  <si>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</si>
  <si>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</si>
  <si>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</si>
  <si>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</si>
  <si>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</si>
  <si>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</si>
  <si>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</si>
  <si>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</si>
  <si>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</si>
  <si>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</si>
  <si>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</si>
  <si>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</si>
  <si>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</si>
  <si>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</si>
  <si>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</si>
  <si>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</si>
  <si>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</si>
  <si>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</si>
  <si>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</si>
  <si>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</si>
  <si>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</si>
  <si>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</si>
  <si>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</si>
  <si>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</si>
  <si>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</si>
  <si>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</si>
  <si>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</si>
  <si>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</si>
  <si>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</si>
  <si>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</si>
  <si>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</si>
  <si>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</si>
  <si>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</si>
  <si>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</si>
  <si>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</si>
  <si>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</si>
  <si>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</si>
  <si>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</si>
  <si>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</si>
  <si>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</si>
  <si>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</si>
  <si>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</si>
  <si>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</si>
  <si>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</si>
  <si>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</si>
  <si>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</si>
  <si>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</si>
  <si>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</si>
  <si>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</si>
  <si>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</si>
  <si>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</si>
  <si>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</si>
  <si>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</si>
  <si>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</si>
  <si>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</si>
  <si>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</si>
  <si>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</si>
  <si>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</si>
  <si>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</si>
  <si>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</si>
  <si>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</si>
  <si>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</si>
  <si>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</si>
  <si>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</si>
  <si>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</si>
  <si>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</si>
  <si>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</si>
  <si>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</si>
  <si>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</si>
  <si>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</si>
  <si>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</si>
  <si>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</si>
  <si>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</si>
  <si>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</si>
  <si>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</si>
  <si>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</si>
  <si>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</si>
  <si>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</si>
  <si>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</si>
  <si>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</si>
  <si>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</si>
  <si>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</si>
  <si>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</si>
  <si>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</si>
  <si>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</si>
  <si>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</si>
  <si>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</si>
  <si>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</si>
  <si>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</si>
  <si>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</si>
  <si>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</si>
  <si>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</si>
  <si>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</si>
  <si>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</si>
  <si>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</si>
  <si>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</si>
  <si>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</si>
  <si>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</si>
  <si>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</si>
  <si>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</si>
  <si>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</si>
  <si>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</si>
  <si>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</si>
  <si>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</si>
  <si>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</si>
  <si>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</si>
  <si>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</si>
  <si>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</si>
  <si>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</si>
  <si>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</si>
  <si>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</si>
  <si>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</si>
  <si>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</si>
  <si>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</si>
  <si>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</si>
  <si>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</si>
  <si>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</si>
  <si>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</si>
  <si>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</si>
  <si>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</si>
  <si>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</si>
  <si>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</si>
  <si>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</si>
  <si>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</si>
  <si>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</si>
  <si>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</si>
  <si>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</si>
  <si>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</si>
  <si>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</si>
  <si>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</si>
  <si>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</si>
  <si>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</si>
  <si>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</si>
  <si>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</si>
  <si>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</si>
  <si>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</si>
  <si>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</si>
  <si>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</si>
  <si>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</si>
  <si>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</si>
  <si>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</si>
  <si>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</si>
  <si>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</si>
  <si>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</si>
  <si>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</si>
  <si>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</si>
  <si>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</si>
  <si>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</si>
  <si>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</si>
  <si>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</si>
  <si>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</si>
  <si>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</si>
  <si>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</si>
  <si>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</si>
  <si>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</si>
  <si>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</si>
  <si>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</si>
  <si>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</si>
  <si>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</si>
  <si>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</si>
  <si>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</si>
  <si>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</si>
  <si>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</si>
  <si>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</si>
  <si>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</si>
  <si>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</si>
  <si>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</si>
  <si>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</si>
  <si>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</si>
  <si>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</si>
  <si>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</si>
  <si>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</si>
  <si>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</si>
  <si>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</si>
  <si>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</si>
  <si>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</si>
  <si>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</si>
  <si>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</si>
  <si>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</si>
  <si>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</si>
  <si>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</si>
  <si>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</si>
  <si>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</si>
  <si>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</si>
  <si>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</si>
  <si>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</si>
  <si>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</si>
  <si>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</si>
  <si>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</si>
  <si>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</si>
  <si>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</si>
  <si>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</si>
  <si>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</si>
  <si>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</si>
  <si>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</si>
  <si>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</si>
  <si>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</si>
  <si>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</si>
  <si>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</si>
  <si>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</si>
  <si>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</si>
  <si>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</si>
  <si>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</si>
  <si>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</si>
  <si>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</si>
  <si>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</si>
  <si>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</si>
  <si>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</si>
  <si>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</si>
  <si>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</si>
  <si>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</si>
  <si>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</si>
  <si>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</si>
  <si>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</si>
  <si>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</si>
  <si>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</si>
  <si>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</si>
  <si>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</si>
  <si>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</si>
  <si>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</si>
  <si>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</si>
  <si>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</si>
  <si>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</si>
  <si>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</si>
  <si>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</si>
  <si>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</si>
  <si>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</si>
  <si>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</si>
  <si>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</si>
  <si>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</si>
  <si>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</si>
  <si>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</si>
  <si>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</si>
  <si>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</si>
  <si>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</si>
  <si>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</si>
  <si>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</si>
  <si>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</si>
  <si>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</si>
  <si>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</si>
  <si>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</si>
  <si>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</si>
  <si>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</si>
  <si>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</si>
  <si>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</si>
  <si>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</si>
  <si>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</si>
  <si>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</si>
  <si>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</si>
  <si>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</si>
  <si>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</si>
  <si>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</si>
  <si>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</si>
  <si>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</si>
  <si>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</si>
  <si>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</si>
  <si>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</si>
  <si>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</si>
  <si>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</si>
  <si>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</si>
  <si>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</si>
  <si>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</si>
  <si>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</si>
  <si>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</si>
  <si>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</si>
  <si>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</si>
  <si>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</si>
  <si>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</si>
  <si>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</si>
  <si>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</si>
  <si>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</si>
  <si>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</si>
  <si>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</si>
  <si>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</si>
  <si>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</si>
  <si>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</si>
  <si>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</si>
  <si>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</si>
  <si>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</si>
  <si>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</si>
  <si>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</si>
  <si>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</si>
  <si>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</si>
  <si>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</si>
  <si>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</si>
  <si>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</si>
  <si>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</si>
  <si>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</si>
  <si>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</si>
  <si>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</si>
  <si>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</si>
  <si>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</si>
  <si>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</si>
  <si>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</si>
  <si>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</si>
  <si>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</si>
  <si>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</si>
  <si>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</si>
  <si>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</si>
  <si>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</si>
  <si>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</si>
  <si>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</si>
  <si>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</si>
  <si>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</si>
  <si>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</si>
  <si>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</si>
  <si>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</si>
  <si>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</si>
  <si>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</si>
  <si>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</si>
  <si>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</si>
  <si>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</si>
  <si>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</si>
  <si>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</si>
  <si>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</si>
  <si>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</si>
  <si>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</si>
  <si>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</si>
  <si>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</si>
  <si>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</si>
  <si>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</si>
  <si>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</si>
  <si>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</si>
  <si>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</si>
  <si>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</si>
  <si>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</si>
  <si>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</si>
  <si>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</si>
  <si>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</si>
  <si>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</si>
  <si>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</si>
  <si>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</si>
  <si>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</si>
  <si>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</si>
  <si>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</si>
  <si>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</si>
  <si>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</si>
  <si>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</si>
  <si>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</si>
  <si>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</si>
  <si>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</si>
  <si>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</si>
  <si>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</si>
  <si>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</si>
  <si>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</si>
  <si>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</si>
  <si>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</si>
  <si>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</si>
  <si>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</si>
  <si>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</si>
  <si>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</si>
  <si>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</si>
  <si>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</si>
  <si>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</si>
  <si>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</si>
  <si>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</si>
  <si>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</si>
  <si>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</si>
  <si>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</si>
  <si>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</si>
  <si>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</si>
  <si>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</si>
  <si>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</si>
  <si>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</si>
  <si>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</si>
  <si>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</si>
  <si>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</si>
  <si>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</si>
  <si>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</si>
  <si>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</si>
  <si>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</si>
  <si>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</si>
  <si>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</si>
  <si>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</si>
  <si>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</si>
  <si>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</si>
  <si>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</si>
  <si>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</si>
  <si>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</si>
  <si>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</si>
  <si>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</si>
  <si>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</si>
  <si>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</si>
  <si>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</si>
  <si>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</si>
  <si>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</si>
  <si>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</si>
  <si>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</si>
  <si>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</si>
  <si>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</si>
  <si>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</si>
  <si>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</si>
  <si>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</si>
  <si>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</si>
  <si>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</si>
  <si>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</si>
  <si>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</si>
  <si>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</si>
  <si>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</si>
  <si>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</si>
  <si>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</si>
  <si>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</si>
  <si>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</si>
  <si>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</si>
  <si>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</si>
  <si>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</si>
  <si>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</si>
  <si>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</si>
  <si>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</si>
  <si>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</si>
  <si>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</si>
  <si>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</si>
  <si>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</si>
  <si>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</si>
  <si>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</si>
  <si>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</si>
  <si>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</si>
  <si>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</si>
  <si>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</si>
  <si>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</si>
  <si>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</si>
  <si>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</si>
  <si>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</si>
  <si>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</si>
  <si>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</si>
  <si>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</si>
  <si>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</si>
  <si>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</si>
  <si>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</si>
  <si>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</si>
  <si>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</si>
  <si>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</si>
  <si>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</si>
  <si>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</si>
  <si>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</si>
  <si>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</si>
  <si>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</si>
  <si>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</si>
  <si>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</si>
  <si>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</si>
  <si>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</si>
  <si>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</si>
  <si>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</si>
  <si>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</si>
  <si>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</si>
  <si>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</si>
  <si>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</si>
  <si>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</si>
  <si>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</si>
  <si>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</si>
  <si>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</si>
  <si>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</si>
  <si>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</si>
  <si>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</si>
  <si>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</si>
  <si>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</si>
  <si>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</si>
  <si>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</si>
  <si>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</si>
  <si>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</si>
  <si>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</si>
  <si>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</si>
  <si>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</si>
  <si>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</si>
  <si>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</si>
  <si>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</si>
  <si>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</si>
  <si>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</si>
  <si>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</si>
  <si>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</si>
  <si>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</si>
  <si>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</si>
  <si>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</si>
  <si>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</si>
  <si>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</si>
  <si>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</si>
  <si>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</si>
  <si>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</si>
  <si>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</si>
  <si>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</si>
  <si>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</si>
  <si>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</si>
  <si>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</si>
  <si>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</si>
  <si>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</si>
  <si>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</si>
  <si>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</si>
  <si>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</si>
  <si>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</si>
  <si>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</si>
  <si>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</si>
  <si>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</si>
  <si>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</si>
  <si>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</si>
  <si>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</si>
  <si>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</si>
  <si>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</si>
  <si>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</si>
  <si>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</si>
  <si>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</si>
  <si>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</si>
  <si>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</si>
  <si>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</si>
  <si>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</si>
  <si>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</si>
  <si>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</si>
  <si>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</si>
  <si>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</si>
  <si>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</si>
  <si>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</si>
  <si>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</si>
  <si>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</si>
  <si>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</si>
  <si>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</si>
  <si>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</si>
  <si>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</si>
  <si>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</si>
  <si>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</si>
  <si>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</si>
  <si>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</si>
  <si>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</si>
  <si>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</si>
  <si>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</si>
  <si>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</si>
  <si>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</si>
  <si>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</si>
  <si>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</si>
  <si>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</si>
  <si>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</si>
  <si>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</si>
  <si>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</si>
  <si>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</si>
  <si>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</si>
  <si>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</si>
  <si>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</si>
  <si>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</si>
  <si>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</si>
  <si>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</si>
  <si>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</si>
  <si>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</si>
  <si>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</si>
  <si>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</si>
  <si>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</si>
  <si>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</si>
  <si>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</si>
  <si>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</si>
  <si>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</si>
  <si>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</si>
  <si>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</si>
  <si>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</si>
  <si>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</si>
  <si>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</si>
  <si>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</si>
  <si>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</si>
  <si>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</si>
  <si>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</si>
  <si>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</si>
  <si>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</si>
  <si>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</si>
  <si>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</si>
  <si>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</si>
  <si>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</si>
  <si>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</si>
  <si>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</si>
  <si>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</si>
  <si>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</si>
  <si>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</si>
  <si>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</si>
  <si>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</si>
  <si>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</si>
  <si>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</si>
  <si>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</si>
  <si>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</si>
  <si>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</si>
  <si>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</si>
  <si>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</si>
  <si>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</si>
  <si>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</si>
  <si>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</si>
  <si>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</si>
  <si>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</si>
  <si>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</si>
  <si>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</si>
  <si>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</si>
  <si>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</si>
  <si>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</si>
  <si>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</si>
  <si>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</si>
  <si>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</si>
  <si>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</si>
  <si>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</si>
  <si>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</si>
  <si>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</si>
  <si>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</si>
  <si>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</si>
  <si>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</si>
  <si>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</si>
  <si>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</si>
  <si>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</si>
  <si>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</si>
  <si>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</si>
  <si>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</si>
  <si>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</si>
  <si>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</si>
  <si>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</si>
  <si>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</si>
  <si>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</si>
  <si>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</si>
  <si>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</si>
  <si>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</si>
  <si>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</si>
  <si>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</si>
  <si>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</si>
  <si>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</si>
  <si>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</si>
  <si>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</si>
  <si>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</si>
  <si>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</si>
  <si>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</si>
  <si>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</si>
  <si>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</si>
  <si>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</si>
  <si>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</si>
  <si>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</si>
  <si>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</si>
  <si>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</si>
  <si>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</si>
  <si>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</si>
  <si>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</si>
  <si>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</si>
  <si>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</si>
  <si>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</si>
  <si>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</si>
  <si>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</si>
  <si>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</si>
  <si>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</si>
  <si>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</si>
  <si>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</si>
  <si>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</si>
  <si>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</si>
  <si>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</si>
  <si>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</si>
  <si>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</si>
  <si>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</si>
  <si>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</si>
  <si>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</si>
  <si>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</si>
  <si>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</si>
  <si>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</si>
  <si>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</si>
  <si>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</si>
  <si>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</si>
  <si>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</si>
  <si>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</si>
  <si>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</si>
  <si>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</si>
  <si>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</si>
  <si>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</si>
  <si>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</si>
  <si>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</si>
  <si>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</si>
  <si>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</si>
  <si>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</si>
  <si>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</si>
  <si>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</si>
  <si>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</si>
  <si>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</si>
  <si>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</si>
  <si>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</si>
  <si>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</si>
  <si>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</si>
  <si>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</si>
  <si>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</si>
  <si>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</si>
  <si>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</si>
  <si>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</si>
  <si>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</si>
  <si>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</si>
  <si>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</si>
  <si>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</si>
  <si>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</si>
  <si>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</si>
  <si>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</si>
  <si>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</si>
  <si>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</si>
  <si>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</si>
  <si>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</si>
  <si>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</si>
  <si>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</si>
  <si>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</si>
  <si>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</si>
  <si>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</si>
  <si>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</si>
  <si>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</si>
  <si>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</si>
  <si>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</si>
  <si>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</si>
  <si>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</si>
  <si>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</si>
  <si>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</si>
  <si>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</si>
  <si>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</si>
  <si>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</si>
  <si>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</si>
  <si>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</si>
  <si>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</si>
  <si>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</si>
  <si>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</si>
  <si>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</si>
  <si>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</si>
  <si>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</si>
  <si>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</si>
  <si>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</si>
  <si>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</si>
  <si>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</si>
  <si>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</si>
  <si>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</si>
  <si>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</si>
  <si>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</si>
  <si>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</si>
  <si>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</si>
  <si>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</si>
  <si>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</si>
  <si>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</si>
  <si>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</si>
  <si>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</si>
  <si>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</si>
  <si>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</si>
  <si>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</si>
  <si>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</si>
  <si>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</si>
  <si>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</si>
  <si>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</si>
  <si>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</si>
  <si>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</si>
  <si>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</si>
  <si>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</si>
  <si>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</si>
  <si>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</si>
  <si>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</si>
  <si>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</si>
  <si>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</si>
  <si>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</si>
  <si>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</si>
  <si>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</si>
  <si>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</si>
  <si>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</si>
  <si>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</si>
  <si>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</si>
  <si>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</si>
  <si>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</si>
  <si>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</si>
  <si>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</si>
  <si>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</si>
  <si>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</si>
  <si>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</si>
  <si>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</si>
  <si>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</si>
  <si>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</si>
  <si>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</si>
  <si>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</si>
  <si>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</si>
  <si>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</si>
  <si>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</si>
  <si>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</si>
  <si>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</si>
  <si>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</si>
  <si>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</si>
  <si>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</si>
  <si>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</si>
  <si>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</si>
  <si>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</si>
  <si>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</si>
  <si>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</si>
  <si>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</si>
  <si>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</si>
  <si>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</si>
  <si>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</si>
  <si>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</si>
  <si>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</si>
  <si>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</si>
  <si>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</si>
  <si>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</si>
  <si>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</si>
  <si>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</si>
  <si>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</si>
  <si>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</si>
  <si>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</si>
  <si>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</si>
  <si>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</si>
  <si>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</si>
  <si>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</si>
  <si>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</si>
  <si>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</si>
  <si>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</si>
  <si>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</si>
  <si>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</si>
  <si>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</si>
  <si>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</si>
  <si>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</si>
  <si>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</si>
  <si>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</si>
  <si>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</si>
  <si>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</si>
  <si>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</si>
  <si>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</si>
  <si>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</si>
  <si>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</si>
  <si>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</si>
  <si>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</si>
  <si>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</si>
  <si>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</si>
  <si>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</si>
  <si>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</si>
  <si>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</si>
  <si>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</si>
  <si>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</si>
  <si>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</si>
  <si>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</si>
  <si>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</si>
  <si>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</si>
  <si>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</si>
  <si>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</si>
  <si>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</si>
  <si>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</si>
  <si>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</si>
  <si>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</si>
  <si>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</si>
  <si>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</si>
  <si>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</si>
  <si>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</si>
  <si>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</si>
  <si>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</si>
  <si>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</si>
  <si>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</si>
  <si>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</si>
  <si>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</si>
  <si>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</si>
  <si>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</si>
  <si>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</si>
  <si>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</si>
  <si>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</si>
  <si>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</si>
  <si>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</si>
  <si>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</si>
  <si>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</si>
  <si>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</si>
  <si>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</si>
  <si>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</si>
  <si>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</si>
  <si>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</si>
  <si>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</si>
  <si>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</si>
  <si>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</si>
  <si>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</si>
  <si>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</si>
  <si>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</si>
  <si>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</si>
  <si>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</si>
  <si>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</si>
  <si>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</si>
  <si>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</si>
  <si>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</si>
  <si>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</si>
  <si>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</si>
  <si>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</si>
  <si>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</si>
  <si>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</si>
  <si>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</si>
  <si>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</si>
  <si>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</si>
  <si>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</si>
  <si>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</si>
  <si>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</si>
  <si>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</si>
  <si>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</si>
  <si>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</si>
  <si>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</si>
  <si>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</si>
  <si>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</si>
  <si>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</si>
  <si>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</si>
  <si>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</si>
  <si>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</si>
  <si>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</si>
  <si>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</si>
  <si>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</si>
  <si>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</si>
  <si>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</si>
  <si>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</si>
  <si>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</si>
  <si>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</si>
  <si>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</si>
  <si>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</si>
  <si>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</si>
  <si>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</si>
  <si>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</si>
  <si>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</si>
  <si>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</si>
  <si>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</si>
  <si>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</si>
  <si>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</si>
  <si>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</si>
  <si>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</si>
  <si>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</si>
  <si>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</si>
  <si>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</si>
  <si>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</si>
  <si>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</si>
  <si>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</si>
  <si>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</si>
  <si>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</si>
  <si>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</si>
  <si>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</si>
  <si>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</si>
  <si>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</si>
  <si>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</si>
  <si>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</si>
  <si>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</si>
  <si>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</si>
  <si>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</si>
  <si>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</si>
  <si>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</si>
  <si>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</si>
  <si>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</si>
  <si>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</si>
  <si>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</si>
  <si>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</si>
  <si>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</si>
  <si>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</si>
  <si>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</si>
  <si>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</si>
  <si>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</si>
  <si>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</si>
  <si>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</si>
  <si>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</si>
  <si>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</si>
  <si>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</si>
  <si>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</si>
  <si>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</si>
  <si>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</si>
  <si>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</si>
  <si>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</si>
  <si>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</si>
  <si>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</si>
  <si>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</si>
  <si>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</si>
  <si>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</si>
  <si>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</si>
  <si>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</si>
  <si>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</si>
  <si>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</si>
  <si>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</si>
  <si>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</si>
  <si>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</si>
  <si>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</si>
  <si>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</si>
  <si>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</si>
  <si>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</si>
  <si>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</si>
  <si>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</si>
  <si>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</si>
  <si>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</si>
  <si>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</si>
  <si>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</si>
  <si>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</si>
  <si>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</si>
  <si>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</si>
  <si>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</si>
  <si>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</si>
  <si>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</si>
  <si>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</si>
  <si>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</si>
  <si>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</si>
  <si>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</si>
  <si>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</si>
  <si>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</si>
  <si>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</si>
  <si>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</si>
  <si>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</si>
  <si>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</si>
  <si>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</si>
  <si>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</si>
  <si>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</si>
  <si>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</si>
  <si>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</si>
  <si>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</si>
  <si>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</si>
  <si>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</si>
  <si>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</si>
  <si>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</si>
  <si>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</si>
  <si>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</si>
  <si>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</si>
  <si>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</si>
  <si>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</si>
  <si>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</si>
  <si>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</si>
  <si>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</si>
  <si>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</si>
  <si>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</si>
  <si>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</si>
  <si>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</si>
  <si>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</si>
  <si>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</si>
  <si>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</si>
  <si>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</si>
  <si>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</si>
  <si>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</si>
  <si>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</si>
  <si>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</si>
  <si>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</si>
  <si>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</si>
  <si>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</si>
  <si>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</si>
  <si>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</si>
  <si>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</si>
  <si>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</si>
  <si>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</si>
  <si>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</si>
  <si>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</si>
  <si>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</si>
  <si>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</si>
  <si>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</si>
  <si>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</si>
  <si>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</si>
  <si>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</si>
  <si>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</si>
  <si>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</si>
  <si>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</si>
  <si>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</si>
  <si>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</si>
  <si>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</si>
  <si>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</si>
  <si>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</si>
  <si>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</si>
  <si>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</si>
  <si>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</si>
  <si>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</si>
  <si>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</si>
  <si>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</si>
  <si>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</si>
  <si>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</si>
  <si>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</si>
  <si>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</si>
  <si>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</si>
  <si>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</si>
  <si>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</si>
  <si>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</si>
  <si>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</si>
  <si>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</si>
  <si>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</si>
  <si>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</si>
  <si>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</si>
  <si>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</si>
  <si>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</si>
  <si>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</si>
  <si>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</si>
  <si>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</si>
  <si>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</si>
  <si>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</si>
  <si>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</si>
  <si>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</si>
  <si>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</si>
  <si>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</si>
  <si>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</si>
  <si>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</si>
  <si>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</si>
  <si>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</si>
  <si>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</si>
  <si>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</si>
  <si>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</si>
  <si>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</si>
  <si>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</si>
  <si>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</si>
  <si>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</si>
  <si>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</si>
  <si>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</si>
  <si>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</si>
  <si>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</si>
  <si>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</si>
  <si>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</si>
  <si>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</si>
  <si>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</si>
  <si>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</si>
  <si>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</si>
  <si>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</si>
  <si>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</si>
  <si>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</si>
  <si>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</si>
  <si>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</si>
  <si>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</si>
  <si>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</si>
  <si>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</si>
  <si>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</si>
  <si>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</si>
  <si>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</si>
  <si>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</si>
  <si>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</si>
  <si>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</si>
  <si>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</si>
  <si>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</si>
  <si>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</si>
  <si>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</si>
  <si>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</si>
  <si>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</si>
  <si>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</si>
  <si>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</si>
  <si>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</si>
  <si>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</si>
  <si>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</si>
  <si>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</si>
  <si>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</si>
  <si>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</si>
  <si>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</si>
  <si>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</si>
  <si>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</si>
  <si>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</si>
  <si>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</si>
  <si>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</si>
  <si>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</si>
  <si>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</si>
  <si>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</si>
  <si>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</si>
  <si>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</si>
  <si>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</si>
  <si>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</si>
  <si>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</si>
  <si>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</si>
  <si>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</si>
  <si>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</si>
  <si>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</si>
  <si>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</si>
  <si>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</si>
  <si>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</si>
  <si>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</si>
  <si>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</si>
  <si>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</si>
  <si>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</si>
  <si>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</si>
  <si>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</si>
  <si>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</si>
  <si>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</si>
  <si>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</si>
  <si>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</si>
  <si>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</si>
  <si>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</si>
  <si>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</si>
  <si>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</si>
  <si>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</si>
  <si>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</si>
  <si>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</si>
  <si>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</si>
  <si>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</si>
  <si>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</si>
  <si>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</si>
  <si>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</si>
  <si>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</si>
  <si>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</si>
  <si>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</si>
  <si>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</si>
  <si>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</si>
  <si>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</si>
  <si>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</si>
  <si>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</si>
  <si>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</si>
  <si>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</si>
  <si>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</si>
  <si>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</si>
  <si>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</si>
  <si>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</si>
  <si>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</si>
  <si>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</si>
  <si>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</si>
  <si>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</si>
  <si>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</si>
  <si>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</si>
  <si>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</si>
  <si>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</si>
  <si>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</si>
  <si>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</si>
  <si>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</si>
  <si>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</si>
  <si>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</si>
  <si>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</si>
  <si>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</si>
  <si>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</si>
  <si>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</si>
  <si>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</si>
  <si>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</si>
  <si>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</si>
  <si>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</si>
  <si>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</si>
  <si>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</si>
  <si>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</si>
  <si>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</si>
  <si>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</si>
  <si>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</si>
  <si>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</si>
  <si>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</si>
  <si>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</si>
  <si>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</si>
  <si>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</si>
  <si>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</si>
  <si>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</si>
  <si>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</si>
  <si>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</si>
  <si>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</si>
  <si>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</si>
  <si>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</si>
  <si>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</si>
  <si>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</si>
  <si>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</si>
  <si>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</si>
  <si>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</si>
  <si>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</si>
  <si>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</si>
  <si>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</si>
  <si>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</si>
  <si>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</si>
  <si>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</si>
  <si>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</si>
  <si>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</si>
  <si>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</si>
  <si>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</si>
  <si>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</si>
  <si>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</si>
  <si>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</si>
  <si>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</si>
  <si>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</si>
  <si>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</si>
  <si>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</si>
  <si>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</si>
  <si>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</si>
  <si>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</si>
  <si>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</si>
  <si>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</si>
  <si>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</si>
  <si>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</si>
  <si>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</si>
  <si>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</si>
  <si>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</si>
  <si>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</si>
  <si>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</si>
  <si>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</si>
  <si>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</si>
  <si>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</si>
  <si>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</si>
  <si>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</si>
  <si>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</si>
  <si>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</si>
  <si>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</si>
  <si>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</si>
  <si>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</si>
  <si>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</si>
  <si>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</si>
  <si>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</si>
  <si>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</si>
  <si>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</si>
  <si>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</si>
  <si>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</si>
  <si>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</si>
  <si>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</si>
  <si>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</si>
  <si>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</si>
  <si>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</si>
  <si>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</si>
  <si>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</si>
  <si>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</si>
  <si>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</si>
  <si>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</si>
  <si>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</si>
  <si>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</si>
  <si>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</si>
  <si>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</si>
  <si>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</si>
  <si>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</si>
  <si>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</si>
  <si>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</si>
  <si>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</si>
  <si>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</si>
  <si>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</si>
  <si>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</si>
  <si>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</si>
  <si>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</si>
  <si>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</si>
  <si>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</si>
  <si>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</si>
  <si>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</si>
  <si>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</si>
  <si>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</si>
  <si>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</si>
  <si>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</si>
  <si>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</si>
  <si>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</si>
  <si>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</si>
  <si>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</si>
  <si>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</si>
  <si>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</si>
  <si>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</si>
  <si>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</si>
  <si>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</si>
  <si>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</si>
  <si>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</si>
  <si>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</si>
  <si>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</si>
  <si>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</si>
  <si>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</si>
  <si>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</si>
  <si>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</si>
  <si>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</si>
  <si>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</si>
  <si>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</si>
  <si>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</si>
  <si>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</si>
  <si>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</si>
  <si>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</si>
  <si>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</si>
  <si>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</si>
  <si>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</si>
  <si>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</si>
  <si>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</si>
  <si>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</si>
  <si>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</si>
  <si>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</si>
  <si>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</si>
  <si>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</si>
  <si>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</si>
  <si>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</si>
  <si>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</si>
  <si>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</si>
  <si>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</si>
  <si>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</si>
  <si>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</si>
  <si>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</si>
  <si>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</si>
  <si>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</si>
  <si>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</si>
  <si>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</si>
  <si>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</si>
  <si>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</si>
  <si>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</si>
  <si>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</si>
  <si>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</si>
  <si>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</si>
  <si>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</si>
  <si>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</si>
  <si>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</si>
  <si>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</si>
  <si>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</si>
  <si>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</si>
  <si>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</si>
  <si>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</si>
  <si>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</si>
  <si>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</si>
  <si>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</si>
  <si>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</si>
  <si>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</si>
  <si>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</si>
  <si>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</si>
  <si>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</si>
  <si>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</si>
  <si>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</si>
  <si>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</si>
  <si>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</si>
  <si>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</si>
  <si>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</si>
  <si>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</si>
  <si>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</si>
  <si>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</si>
  <si>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</si>
  <si>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</si>
  <si>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</si>
  <si>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</si>
  <si>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</si>
  <si>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</si>
  <si>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</si>
  <si>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</si>
  <si>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</si>
  <si>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</si>
  <si>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</si>
  <si>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</si>
  <si>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</si>
  <si>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</si>
  <si>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</si>
  <si>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</si>
  <si>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</si>
  <si>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</si>
  <si>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</si>
  <si>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</si>
  <si>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</si>
  <si>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</si>
  <si>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</si>
  <si>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</si>
  <si>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</si>
  <si>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</si>
  <si>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</si>
  <si>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</si>
  <si>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</si>
  <si>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</si>
  <si>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</si>
  <si>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</si>
  <si>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</si>
  <si>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</si>
  <si>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</si>
  <si>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</si>
  <si>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</si>
  <si>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</si>
  <si>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</si>
  <si>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</si>
  <si>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</si>
  <si>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</si>
  <si>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</si>
  <si>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</si>
  <si>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</si>
  <si>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</si>
  <si>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</si>
  <si>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</si>
  <si>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</si>
  <si>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</si>
  <si>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</si>
  <si>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</si>
  <si>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</si>
  <si>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</si>
  <si>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</si>
  <si>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</si>
  <si>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</si>
  <si>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</si>
  <si>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</si>
  <si>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</si>
  <si>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</si>
  <si>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</si>
  <si>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</si>
  <si>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</si>
  <si>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</si>
  <si>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</si>
  <si>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</si>
  <si>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</si>
  <si>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</si>
  <si>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</si>
  <si>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</si>
  <si>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</si>
  <si>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</si>
  <si>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</si>
  <si>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</si>
  <si>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</si>
  <si>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</si>
  <si>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</si>
  <si>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</si>
  <si>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</si>
  <si>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</si>
  <si>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</si>
  <si>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</si>
  <si>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</si>
  <si>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</si>
  <si>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</si>
  <si>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</si>
  <si>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</si>
  <si>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</si>
  <si>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</si>
  <si>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</si>
  <si>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</si>
  <si>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</si>
  <si>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</si>
  <si>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</si>
  <si>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</si>
  <si>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</si>
  <si>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</si>
  <si>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</si>
  <si>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</si>
  <si>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</si>
  <si>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</si>
  <si>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</si>
  <si>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</si>
  <si>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</si>
  <si>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</si>
  <si>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</si>
  <si>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</si>
  <si>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</si>
  <si>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</si>
  <si>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</si>
  <si>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</si>
  <si>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</si>
  <si>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</si>
  <si>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</si>
  <si>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</si>
  <si>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</si>
  <si>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</si>
  <si>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</si>
  <si>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</si>
  <si>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</si>
  <si>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</si>
  <si>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</si>
  <si>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</si>
  <si>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</si>
  <si>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</si>
  <si>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</si>
  <si>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</si>
  <si>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</si>
  <si>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</si>
  <si>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</si>
  <si>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</si>
  <si>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</si>
  <si>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</si>
  <si>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</si>
  <si>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</si>
  <si>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</si>
  <si>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</si>
  <si>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</si>
  <si>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</si>
  <si>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</si>
  <si>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</si>
  <si>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</si>
  <si>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</si>
  <si>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</si>
  <si>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</si>
  <si>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</si>
  <si>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</si>
  <si>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</si>
  <si>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</si>
  <si>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</si>
  <si>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</si>
  <si>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</si>
  <si>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</si>
  <si>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</si>
  <si>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</si>
  <si>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</si>
  <si>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</si>
  <si>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</si>
  <si>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</si>
  <si>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</si>
  <si>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</si>
  <si>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</si>
  <si>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</si>
  <si>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</si>
  <si>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</si>
  <si>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</si>
  <si>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</si>
  <si>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</si>
  <si>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</si>
  <si>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</si>
  <si>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</si>
  <si>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</si>
  <si>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</si>
  <si>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</si>
  <si>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</si>
  <si>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</si>
  <si>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</si>
  <si>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</si>
  <si>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</si>
  <si>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</si>
  <si>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</si>
  <si>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</si>
  <si>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</si>
  <si>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</si>
  <si>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</si>
  <si>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</si>
  <si>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</si>
  <si>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</si>
  <si>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</si>
  <si>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</si>
  <si>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</si>
  <si>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</si>
  <si>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</si>
  <si>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</si>
  <si>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</si>
  <si>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</si>
  <si>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</si>
  <si>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</si>
  <si>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</si>
  <si>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</si>
  <si>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</si>
  <si>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</si>
  <si>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</si>
  <si>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</si>
  <si>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</si>
  <si>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</si>
  <si>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</si>
  <si>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</si>
  <si>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</si>
  <si>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</si>
  <si>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</si>
  <si>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</si>
  <si>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</si>
  <si>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</si>
  <si>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</si>
  <si>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</si>
  <si>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</si>
  <si>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</si>
  <si>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</si>
  <si>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</si>
  <si>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</si>
  <si>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</si>
  <si>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</si>
  <si>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</si>
  <si>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</si>
  <si>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</si>
  <si>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</si>
  <si>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</si>
  <si>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</si>
  <si>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</si>
  <si>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</si>
  <si>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</si>
  <si>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</si>
  <si>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</si>
  <si>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</si>
  <si>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</si>
  <si>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</si>
  <si>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</si>
  <si>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</si>
  <si>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</si>
  <si>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</si>
  <si>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</si>
  <si>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</si>
  <si>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</si>
  <si>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</si>
  <si>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</si>
  <si>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</si>
  <si>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</si>
  <si>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</si>
  <si>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</si>
  <si>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</si>
  <si>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</si>
  <si>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</si>
  <si>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</si>
  <si>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</si>
  <si>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</si>
  <si>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</si>
  <si>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</si>
  <si>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</si>
  <si>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</si>
  <si>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</si>
  <si>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</si>
  <si>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</si>
  <si>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</si>
  <si>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</si>
  <si>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</si>
  <si>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</si>
  <si>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</si>
  <si>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</si>
  <si>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</si>
  <si>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</si>
  <si>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</si>
  <si>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</si>
  <si>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</si>
  <si>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</si>
  <si>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</si>
  <si>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</si>
  <si>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</si>
  <si>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</si>
  <si>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</si>
  <si>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</si>
  <si>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</si>
  <si>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</si>
  <si>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</si>
  <si>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</si>
  <si>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</si>
  <si>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</si>
  <si>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</si>
  <si>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</si>
  <si>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</si>
  <si>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</si>
  <si>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</si>
  <si>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</si>
  <si>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</si>
  <si>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</si>
  <si>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</si>
  <si>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</si>
  <si>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</si>
  <si>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</si>
  <si>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</si>
  <si>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</si>
  <si>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</si>
  <si>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</si>
  <si>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</si>
  <si>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</si>
  <si>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</si>
  <si>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</si>
  <si>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</si>
  <si>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</si>
  <si>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</si>
  <si>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</si>
  <si>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</si>
  <si>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</si>
  <si>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</si>
  <si>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</si>
  <si>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</si>
  <si>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</si>
  <si>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</si>
  <si>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</si>
  <si>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</si>
  <si>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</si>
  <si>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</si>
  <si>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</si>
  <si>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</si>
  <si>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</si>
  <si>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</si>
  <si>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</si>
  <si>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</si>
  <si>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</si>
  <si>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</si>
  <si>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</si>
  <si>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</si>
  <si>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</si>
  <si>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</si>
  <si>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</si>
  <si>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</si>
  <si>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</si>
  <si>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</si>
  <si>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</si>
  <si>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</si>
  <si>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</si>
  <si>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</si>
  <si>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</si>
  <si>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</si>
  <si>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</si>
  <si>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</si>
  <si>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</si>
  <si>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</si>
  <si>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</si>
  <si>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</si>
  <si>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</si>
  <si>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</si>
  <si>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</si>
  <si>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</si>
  <si>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</si>
  <si>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</si>
  <si>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</si>
  <si>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</si>
  <si>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</si>
  <si>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</si>
  <si>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</si>
  <si>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</si>
  <si>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</si>
  <si>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</si>
  <si>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</si>
  <si>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</si>
  <si>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</si>
  <si>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</si>
  <si>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</si>
  <si>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</si>
  <si>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</si>
  <si>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</si>
  <si>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</si>
  <si>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</si>
  <si>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</si>
  <si>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</si>
  <si>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</si>
  <si>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</si>
  <si>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</si>
  <si>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</si>
  <si>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</si>
  <si>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</si>
  <si>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</si>
  <si>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</si>
  <si>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</si>
  <si>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</si>
  <si>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</si>
  <si>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</si>
  <si>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</si>
  <si>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</si>
  <si>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</si>
  <si>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</si>
  <si>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</si>
  <si>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</si>
  <si>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</si>
  <si>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</si>
  <si>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</si>
  <si>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</si>
  <si>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</si>
  <si>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</si>
  <si>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</si>
  <si>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</si>
  <si>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</si>
  <si>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</si>
  <si>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</si>
  <si>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</si>
  <si>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</si>
  <si>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</si>
  <si>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</si>
  <si>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</si>
  <si>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</si>
  <si>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</si>
  <si>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</si>
  <si>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</si>
  <si>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</si>
  <si>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</si>
  <si>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</si>
  <si>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</si>
  <si>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</si>
  <si>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</si>
  <si>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</si>
  <si>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</si>
  <si>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</si>
  <si>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</si>
  <si>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</si>
  <si>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</si>
  <si>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</si>
  <si>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</si>
  <si>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</si>
  <si>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</si>
  <si>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</si>
  <si>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</si>
  <si>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</si>
  <si>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</si>
  <si>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</si>
  <si>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</si>
  <si>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</si>
  <si>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</si>
  <si>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</si>
  <si>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</si>
  <si>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</si>
  <si>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</si>
  <si>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</si>
  <si>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</si>
  <si>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</si>
  <si>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</si>
  <si>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</si>
  <si>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</si>
  <si>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</si>
  <si>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</si>
  <si>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</si>
  <si>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</si>
  <si>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</si>
  <si>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</si>
  <si>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</si>
  <si>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</si>
  <si>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</si>
  <si>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</si>
  <si>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</si>
  <si>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</si>
  <si>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</si>
  <si>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</si>
  <si>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</si>
  <si>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</si>
  <si>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</si>
  <si>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</si>
  <si>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</si>
  <si>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</si>
  <si>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</si>
  <si>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</si>
  <si>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</si>
  <si>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</si>
  <si>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</si>
  <si>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</si>
  <si>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</si>
  <si>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</si>
  <si>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</si>
  <si>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</si>
  <si>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</si>
  <si>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</si>
  <si>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</si>
  <si>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</si>
  <si>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</si>
  <si>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</si>
  <si>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</si>
  <si>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</si>
  <si>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</si>
  <si>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</si>
  <si>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</si>
  <si>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</si>
  <si>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</si>
  <si>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</si>
  <si>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</si>
  <si>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</si>
  <si>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</si>
  <si>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</si>
  <si>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</si>
  <si>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</si>
  <si>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</si>
  <si>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</si>
  <si>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</si>
  <si>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</si>
  <si>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</si>
  <si>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</si>
  <si>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</si>
  <si>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</si>
  <si>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</si>
  <si>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</si>
  <si>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</si>
  <si>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</si>
  <si>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</si>
  <si>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</si>
  <si>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</si>
  <si>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</si>
  <si>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</si>
  <si>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</si>
  <si>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</si>
  <si>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</si>
  <si>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</si>
  <si>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</si>
  <si>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</si>
  <si>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</si>
  <si>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</si>
  <si>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</si>
  <si>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</si>
  <si>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</si>
  <si>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</si>
  <si>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</si>
  <si>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</si>
  <si>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</si>
  <si>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</si>
  <si>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</si>
  <si>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</si>
  <si>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</si>
  <si>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</si>
  <si>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</si>
  <si>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</si>
  <si>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</si>
  <si>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</si>
  <si>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</si>
  <si>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</si>
  <si>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</si>
  <si>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</si>
  <si>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</si>
  <si>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</si>
  <si>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</si>
  <si>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</si>
  <si>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</si>
  <si>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</si>
  <si>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</si>
  <si>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</si>
  <si>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</si>
  <si>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</si>
  <si>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</si>
  <si>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</si>
  <si>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</si>
  <si>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</si>
  <si>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</si>
  <si>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</si>
  <si>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</si>
  <si>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</si>
  <si>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</si>
  <si>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</si>
  <si>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</si>
  <si>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</si>
  <si>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</si>
  <si>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</si>
  <si>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</si>
  <si>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</si>
  <si>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</si>
  <si>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</si>
  <si>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</si>
  <si>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</si>
  <si>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</si>
  <si>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</si>
  <si>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</si>
  <si>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</si>
  <si>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</si>
  <si>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</si>
  <si>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</si>
  <si>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</si>
  <si>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</si>
  <si>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</si>
  <si>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</si>
  <si>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</si>
  <si>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</si>
  <si>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</si>
  <si>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</si>
  <si>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</si>
  <si>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</si>
  <si>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</si>
  <si>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</si>
  <si>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</si>
  <si>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</si>
  <si>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</si>
  <si>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</si>
  <si>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</si>
  <si>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</si>
  <si>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</si>
  <si>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</si>
  <si>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</si>
  <si>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</si>
  <si>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</si>
  <si>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</si>
  <si>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</si>
  <si>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</si>
  <si>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</si>
  <si>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</si>
  <si>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</si>
  <si>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</si>
  <si>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</si>
  <si>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</si>
  <si>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</si>
  <si>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</si>
  <si>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</si>
  <si>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</si>
  <si>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</si>
  <si>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</si>
  <si>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</si>
  <si>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</si>
  <si>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</si>
  <si>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</si>
  <si>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</si>
  <si>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</si>
  <si>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</si>
  <si>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</si>
  <si>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</si>
  <si>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</si>
  <si>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</si>
  <si>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</si>
  <si>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</si>
  <si>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</si>
  <si>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</si>
  <si>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</si>
  <si>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</si>
  <si>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</si>
  <si>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</si>
  <si>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</si>
  <si>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</si>
  <si>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</si>
  <si>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</si>
  <si>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</si>
  <si>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</si>
  <si>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</si>
  <si>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</si>
  <si>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</si>
  <si>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</si>
  <si>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</si>
  <si>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</si>
  <si>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</si>
  <si>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</si>
  <si>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</si>
  <si>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</si>
  <si>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</si>
  <si>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</si>
  <si>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</si>
  <si>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</si>
  <si>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</si>
  <si>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</si>
  <si>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</si>
  <si>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</si>
  <si>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</si>
  <si>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</si>
  <si>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</si>
  <si>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</si>
  <si>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</si>
  <si>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</si>
  <si>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</si>
  <si>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</si>
  <si>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</si>
  <si>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</si>
  <si>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</si>
  <si>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</si>
  <si>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</si>
  <si>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</si>
  <si>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</si>
  <si>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</si>
  <si>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</si>
  <si>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</si>
  <si>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</si>
  <si>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</si>
  <si>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</si>
  <si>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</si>
  <si>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</si>
  <si>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</si>
  <si>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</si>
  <si>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</si>
  <si>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</si>
  <si>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</si>
  <si>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</si>
  <si>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</si>
  <si>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</si>
  <si>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</si>
  <si>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</si>
  <si>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</si>
  <si>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</si>
  <si>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</si>
  <si>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</si>
  <si>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</si>
  <si>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</si>
  <si>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</si>
  <si>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</si>
  <si>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</si>
  <si>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</si>
  <si>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</si>
  <si>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</si>
  <si>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</si>
  <si>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</si>
  <si>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</si>
  <si>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</si>
  <si>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</si>
  <si>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</si>
  <si>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</si>
  <si>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</si>
  <si>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</si>
  <si>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</si>
  <si>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</si>
  <si>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</si>
  <si>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</si>
  <si>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</si>
  <si>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</si>
  <si>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</si>
  <si>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</si>
  <si>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</si>
  <si>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</si>
  <si>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</si>
  <si>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</si>
  <si>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</si>
  <si>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</si>
  <si>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</si>
  <si>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</si>
  <si>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</si>
  <si>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</si>
  <si>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</si>
  <si>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</si>
  <si>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</si>
  <si>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</si>
  <si>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</si>
  <si>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</si>
  <si>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</si>
  <si>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</si>
  <si>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</si>
  <si>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</si>
  <si>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</si>
  <si>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</si>
  <si>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</si>
  <si>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</si>
  <si>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</si>
  <si>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</si>
  <si>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</si>
  <si>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</si>
  <si>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</si>
  <si>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</si>
  <si>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</si>
  <si>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</si>
  <si>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</si>
  <si>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</si>
  <si>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</si>
  <si>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</si>
  <si>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</si>
  <si>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</si>
  <si>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</si>
  <si>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</si>
  <si>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</si>
  <si>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</si>
  <si>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</si>
  <si>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</si>
  <si>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</si>
  <si>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</si>
  <si>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</si>
  <si>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</si>
  <si>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</si>
  <si>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</si>
  <si>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</si>
  <si>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</si>
  <si>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</si>
  <si>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</si>
  <si>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</si>
  <si>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</si>
  <si>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</si>
  <si>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</si>
  <si>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</si>
  <si>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</si>
  <si>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</si>
  <si>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</si>
  <si>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</si>
  <si>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</si>
  <si>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</si>
  <si>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</si>
  <si>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</si>
  <si>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</si>
  <si>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</si>
  <si>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</si>
  <si>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</si>
  <si>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</si>
  <si>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</si>
  <si>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</si>
  <si>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</si>
  <si>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</si>
  <si>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</si>
  <si>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</si>
  <si>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</si>
  <si>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</si>
  <si>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</si>
  <si>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</si>
  <si>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</si>
  <si>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</si>
  <si>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</si>
  <si>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</si>
  <si>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</si>
  <si>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</si>
  <si>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</si>
  <si>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</si>
  <si>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</si>
  <si>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</si>
  <si>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</si>
  <si>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</si>
  <si>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</si>
  <si>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</si>
  <si>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</si>
  <si>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</si>
  <si>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</si>
  <si>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</si>
  <si>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</si>
  <si>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</si>
  <si>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</si>
  <si>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</si>
  <si>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</si>
  <si>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</si>
  <si>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</si>
  <si>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</si>
  <si>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</si>
  <si>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</si>
  <si>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</si>
  <si>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</si>
  <si>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</si>
  <si>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</si>
  <si>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</si>
  <si>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</si>
  <si>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</si>
  <si>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</si>
  <si>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</si>
  <si>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</si>
  <si>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</si>
  <si>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</si>
  <si>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</si>
  <si>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</si>
  <si>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</si>
  <si>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</si>
  <si>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</si>
  <si>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</si>
  <si>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</si>
  <si>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</si>
  <si>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</si>
  <si>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</si>
  <si>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</si>
  <si>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</si>
  <si>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</si>
  <si>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</si>
  <si>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</si>
  <si>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</si>
  <si>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</si>
  <si>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</si>
  <si>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</si>
  <si>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</si>
  <si>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</si>
  <si>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</si>
  <si>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</si>
  <si>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</si>
  <si>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</si>
  <si>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</si>
  <si>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</si>
  <si>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</si>
  <si>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</si>
  <si>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</si>
  <si>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</si>
  <si>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</si>
  <si>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</si>
  <si>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</si>
  <si>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</si>
  <si>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</si>
  <si>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</si>
  <si>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</si>
  <si>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</si>
  <si>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</si>
  <si>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</si>
  <si>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</si>
  <si>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</si>
  <si>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</si>
  <si>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</si>
  <si>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</si>
  <si>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</si>
  <si>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</si>
  <si>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</si>
  <si>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</si>
  <si>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</si>
  <si>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</si>
  <si>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</si>
  <si>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</si>
  <si>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</si>
  <si>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</si>
  <si>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</si>
  <si>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</si>
  <si>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</si>
  <si>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</si>
  <si>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</si>
  <si>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</si>
  <si>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</si>
  <si>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</si>
  <si>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</si>
  <si>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</si>
  <si>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</si>
  <si>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</si>
  <si>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</si>
  <si>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</si>
  <si>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</si>
  <si>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</si>
  <si>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</si>
  <si>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</si>
  <si>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</si>
  <si>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</si>
  <si>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</si>
  <si>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</si>
  <si>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</si>
  <si>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</si>
  <si>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</si>
  <si>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</si>
  <si>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</si>
  <si>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</si>
  <si>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</si>
  <si>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</si>
  <si>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</si>
  <si>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</si>
  <si>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</si>
  <si>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</si>
  <si>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</si>
  <si>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</si>
  <si>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</si>
  <si>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</si>
  <si>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</si>
  <si>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</si>
  <si>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</si>
  <si>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</si>
  <si>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</si>
  <si>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</si>
  <si>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</si>
  <si>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</si>
  <si>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</si>
  <si>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</si>
  <si>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</si>
  <si>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</si>
  <si>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</si>
  <si>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</si>
  <si>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</si>
  <si>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</si>
  <si>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</si>
  <si>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</si>
  <si>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</si>
  <si>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</si>
  <si>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</si>
  <si>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</si>
  <si>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</si>
  <si>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</si>
  <si>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</si>
  <si>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</si>
  <si>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</si>
  <si>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</si>
  <si>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</si>
  <si>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</si>
  <si>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</si>
  <si>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</si>
  <si>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</si>
  <si>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</si>
  <si>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</si>
  <si>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</si>
  <si>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</si>
  <si>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</si>
  <si>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</si>
  <si>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</si>
  <si>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</si>
  <si>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</si>
  <si>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</si>
  <si>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</si>
  <si>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</si>
  <si>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</si>
  <si>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</si>
  <si>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</si>
  <si>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</si>
  <si>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</si>
  <si>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</si>
  <si>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</si>
  <si>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</si>
  <si>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</si>
  <si>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</si>
  <si>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</si>
  <si>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</si>
  <si>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</si>
  <si>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</si>
  <si>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</si>
  <si>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</si>
  <si>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</si>
  <si>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</si>
  <si>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</si>
  <si>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</si>
  <si>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</si>
  <si>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</si>
  <si>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</si>
  <si>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</si>
  <si>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</si>
  <si>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</si>
  <si>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</si>
  <si>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</si>
  <si>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</si>
  <si>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</si>
  <si>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</si>
  <si>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</si>
  <si>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</si>
  <si>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</si>
  <si>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</si>
  <si>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</si>
  <si>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</si>
  <si>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</si>
  <si>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</si>
  <si>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</si>
  <si>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</si>
  <si>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</si>
  <si>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</si>
  <si>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</si>
  <si>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</si>
  <si>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</si>
  <si>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</si>
  <si>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</si>
  <si>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</si>
  <si>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</si>
  <si>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</si>
  <si>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</si>
  <si>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</si>
  <si>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</si>
  <si>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</si>
  <si>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</si>
  <si>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</si>
  <si>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</si>
  <si>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</si>
  <si>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</si>
  <si>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</si>
  <si>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</si>
  <si>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</si>
  <si>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</si>
  <si>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</si>
  <si>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</si>
  <si>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</si>
  <si>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</si>
  <si>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</si>
  <si>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</si>
  <si>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</si>
  <si>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</si>
  <si>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</si>
  <si>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</si>
  <si>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</si>
  <si>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</si>
  <si>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</si>
  <si>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</si>
  <si>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</si>
  <si>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</si>
  <si>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</si>
  <si>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</si>
  <si>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</si>
  <si>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</si>
  <si>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</si>
  <si>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</si>
  <si>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</si>
  <si>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</si>
  <si>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</si>
  <si>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</si>
  <si>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</si>
  <si>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</si>
  <si>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</si>
  <si>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</si>
  <si>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</si>
  <si>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</si>
  <si>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</si>
  <si>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</si>
  <si>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</si>
  <si>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</si>
  <si>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</si>
  <si>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</si>
  <si>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</si>
  <si>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</si>
  <si>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</si>
  <si>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</si>
  <si>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</si>
  <si>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</si>
  <si>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</si>
  <si>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</si>
  <si>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</si>
  <si>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</si>
  <si>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</si>
  <si>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</si>
  <si>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</si>
  <si>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</si>
  <si>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</si>
  <si>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</si>
  <si>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</si>
  <si>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</si>
  <si>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</si>
  <si>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</si>
  <si>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</si>
  <si>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</si>
  <si>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</si>
  <si>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</si>
  <si>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</si>
  <si>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</si>
  <si>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</si>
  <si>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</si>
  <si>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</si>
  <si>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</si>
  <si>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</si>
  <si>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</si>
  <si>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</si>
  <si>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</si>
  <si>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</si>
  <si>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</si>
  <si>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</si>
  <si>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</si>
  <si>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</si>
  <si>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</si>
  <si>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</si>
  <si>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</si>
  <si>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</si>
  <si>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</si>
  <si>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</si>
  <si>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</si>
  <si>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</si>
  <si>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</si>
  <si>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</si>
  <si>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</si>
  <si>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</si>
  <si>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</si>
  <si>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</si>
  <si>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</si>
  <si>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</si>
  <si>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</si>
  <si>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</si>
  <si>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</si>
  <si>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</si>
  <si>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</si>
  <si>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</si>
  <si>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</si>
  <si>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</si>
  <si>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</si>
  <si>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</si>
  <si>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</si>
  <si>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</si>
  <si>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</si>
  <si>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</si>
  <si>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</si>
  <si>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</si>
  <si>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</si>
  <si>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</si>
  <si>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</si>
  <si>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</si>
  <si>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</si>
  <si>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</si>
  <si>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</si>
  <si>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</si>
  <si>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</si>
  <si>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</si>
  <si>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</si>
  <si>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</si>
  <si>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</si>
  <si>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</si>
  <si>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</si>
  <si>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</si>
  <si>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</si>
  <si>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</si>
  <si>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</si>
  <si>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</si>
  <si>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</si>
  <si>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</si>
  <si>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</si>
  <si>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</si>
  <si>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</si>
  <si>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</si>
  <si>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</si>
  <si>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</si>
  <si>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</si>
  <si>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</si>
  <si>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</si>
  <si>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</si>
  <si>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</si>
  <si>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</si>
  <si>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</si>
  <si>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</si>
  <si>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</si>
  <si>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</si>
  <si>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</si>
  <si>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</si>
  <si>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</si>
  <si>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</si>
  <si>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</si>
  <si>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</si>
  <si>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</si>
  <si>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</si>
  <si>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</si>
  <si>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</si>
  <si>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</si>
  <si>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</si>
  <si>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</si>
  <si>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</si>
  <si>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</si>
  <si>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</si>
  <si>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</si>
  <si>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</si>
  <si>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</si>
  <si>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</si>
  <si>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</si>
  <si>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</si>
  <si>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</si>
  <si>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</si>
  <si>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</si>
  <si>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</si>
  <si>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</si>
  <si>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</si>
  <si>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</si>
  <si>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</si>
  <si>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</si>
  <si>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</si>
  <si>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</si>
  <si>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</si>
  <si>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</si>
  <si>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</si>
  <si>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</si>
  <si>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</si>
  <si>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</si>
  <si>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</si>
  <si>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</si>
  <si>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</si>
  <si>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</si>
  <si>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</si>
  <si>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</si>
  <si>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</si>
  <si>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</si>
  <si>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</si>
  <si>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</si>
  <si>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</si>
  <si>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</si>
  <si>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</si>
  <si>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</si>
  <si>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</si>
  <si>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</si>
  <si>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</si>
  <si>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</si>
  <si>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</si>
  <si>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</si>
  <si>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</si>
  <si>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</si>
  <si>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</si>
  <si>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</si>
  <si>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</si>
  <si>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</si>
  <si>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</si>
  <si>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</si>
  <si>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</si>
  <si>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</si>
  <si>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</si>
  <si>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</si>
  <si>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</si>
  <si>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</si>
  <si>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</si>
  <si>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</si>
  <si>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</si>
  <si>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</si>
  <si>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</si>
  <si>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</si>
  <si>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</si>
  <si>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</si>
  <si>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</si>
  <si>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</si>
  <si>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</si>
  <si>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</si>
  <si>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</si>
  <si>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</si>
  <si>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</si>
  <si>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</si>
  <si>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</si>
  <si>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</si>
  <si>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</si>
  <si>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</si>
  <si>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</si>
  <si>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</si>
  <si>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</si>
  <si>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</si>
  <si>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</si>
  <si>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</si>
  <si>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</si>
  <si>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</si>
  <si>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</si>
  <si>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</si>
  <si>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</si>
  <si>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</si>
  <si>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</si>
  <si>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</si>
  <si>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</si>
  <si>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</si>
  <si>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</si>
  <si>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</si>
  <si>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</si>
  <si>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</si>
  <si>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</si>
  <si>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</si>
  <si>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</si>
  <si>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</si>
  <si>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</si>
  <si>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</si>
  <si>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</si>
  <si>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</si>
  <si>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</si>
  <si>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</si>
  <si>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</si>
  <si>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</si>
  <si>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</si>
  <si>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</si>
  <si>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</si>
  <si>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</si>
  <si>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</si>
  <si>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</si>
  <si>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</si>
  <si>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</si>
  <si>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</si>
  <si>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</si>
  <si>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</si>
  <si>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</si>
  <si>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</si>
  <si>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</si>
  <si>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</si>
  <si>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</si>
  <si>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</si>
  <si>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</si>
  <si>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</si>
  <si>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</si>
  <si>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</si>
  <si>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</si>
  <si>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</si>
  <si>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</si>
  <si>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</si>
  <si>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</si>
  <si>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</si>
  <si>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</si>
  <si>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</si>
  <si>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</si>
  <si>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</si>
  <si>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</si>
  <si>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</si>
  <si>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</si>
  <si>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</si>
  <si>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</si>
  <si>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</si>
  <si>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</si>
  <si>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</si>
  <si>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</si>
  <si>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</si>
  <si>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</si>
  <si>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</si>
  <si>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</si>
  <si>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</si>
  <si>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</si>
  <si>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</si>
  <si>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</si>
  <si>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</si>
  <si>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</si>
  <si>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</si>
  <si>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</si>
  <si>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</si>
  <si>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</si>
  <si>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</si>
  <si>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</si>
  <si>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</si>
  <si>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</si>
  <si>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</si>
  <si>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</si>
  <si>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</si>
  <si>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</si>
  <si>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</si>
  <si>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</si>
  <si>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</si>
  <si>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</si>
  <si>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</si>
  <si>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</si>
  <si>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</si>
  <si>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</si>
  <si>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</si>
  <si>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</si>
  <si>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</si>
  <si>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</si>
  <si>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</si>
  <si>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</si>
  <si>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</si>
  <si>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</si>
  <si>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</si>
  <si>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</si>
  <si>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</si>
  <si>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</si>
  <si>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</si>
  <si>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</si>
  <si>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</si>
  <si>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</si>
  <si>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</si>
  <si>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</si>
  <si>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</si>
  <si>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</si>
  <si>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</si>
  <si>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</si>
  <si>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</si>
  <si>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</si>
  <si>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</si>
  <si>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</si>
  <si>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</si>
  <si>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</si>
  <si>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</si>
  <si>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</si>
  <si>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</si>
  <si>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</si>
  <si>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</si>
  <si>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</si>
  <si>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</si>
  <si>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</si>
  <si>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</si>
  <si>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</si>
  <si>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</si>
  <si>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</si>
  <si>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</si>
  <si>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</si>
  <si>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</si>
  <si>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</si>
  <si>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</si>
  <si>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</si>
  <si>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</si>
  <si>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</si>
  <si>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</si>
  <si>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</si>
  <si>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</si>
  <si>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</si>
  <si>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</si>
  <si>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</si>
  <si>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</si>
  <si>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</si>
  <si>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</si>
  <si>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</si>
  <si>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</si>
  <si>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</si>
  <si>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</si>
  <si>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</si>
  <si>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</si>
  <si>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</si>
  <si>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</si>
  <si>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</si>
  <si>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</si>
  <si>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</si>
  <si>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</si>
  <si>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</si>
  <si>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</si>
  <si>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</si>
  <si>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</si>
  <si>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</si>
  <si>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</si>
  <si>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</si>
  <si>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</si>
  <si>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</si>
  <si>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</si>
  <si>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</si>
  <si>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</si>
  <si>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</si>
  <si>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</si>
  <si>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</si>
  <si>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</si>
  <si>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</si>
  <si>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</si>
  <si>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</si>
  <si>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</si>
  <si>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</si>
  <si>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</si>
  <si>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</si>
  <si>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</si>
  <si>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</si>
  <si>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</si>
  <si>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</si>
  <si>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</si>
  <si>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</si>
  <si>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</si>
  <si>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</si>
  <si>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</si>
  <si>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</si>
  <si>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</si>
  <si>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</si>
  <si>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</si>
  <si>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</si>
  <si>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</si>
  <si>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</si>
  <si>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</si>
  <si>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</si>
  <si>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</si>
  <si>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</si>
  <si>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</si>
  <si>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</si>
  <si>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</si>
  <si>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</si>
  <si>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</si>
  <si>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</si>
  <si>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</si>
  <si>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</si>
  <si>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</si>
  <si>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</si>
  <si>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</si>
  <si>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</si>
  <si>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</si>
  <si>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</si>
  <si>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</si>
  <si>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</si>
  <si>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</si>
  <si>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</si>
  <si>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</si>
  <si>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</si>
  <si>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</si>
  <si>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</si>
  <si>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</si>
  <si>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</si>
  <si>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</si>
  <si>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</si>
  <si>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</si>
  <si>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</si>
  <si>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</si>
  <si>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</si>
  <si>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</si>
  <si>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</si>
  <si>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</si>
  <si>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</si>
  <si>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</si>
  <si>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</si>
  <si>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</si>
  <si>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</si>
  <si>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</si>
  <si>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</si>
  <si>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</si>
  <si>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</si>
  <si>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</si>
  <si>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</si>
  <si>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</si>
  <si>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</si>
  <si>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</si>
  <si>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</si>
  <si>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</si>
  <si>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</si>
  <si>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</si>
  <si>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</si>
  <si>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</si>
  <si>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</si>
  <si>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</si>
  <si>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</si>
  <si>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</si>
  <si>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</si>
  <si>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</si>
  <si>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</si>
  <si>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</si>
  <si>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</si>
  <si>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</si>
  <si>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</si>
  <si>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</si>
  <si>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</si>
  <si>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</si>
  <si>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</si>
  <si>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</si>
  <si>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</si>
  <si>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</si>
  <si>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</si>
  <si>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</si>
  <si>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</si>
  <si>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</si>
  <si>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</si>
  <si>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</si>
  <si>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</si>
  <si>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</si>
  <si>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</si>
  <si>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</si>
  <si>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</si>
  <si>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</si>
  <si>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</si>
  <si>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</si>
  <si>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</si>
  <si>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</si>
  <si>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</si>
  <si>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</si>
  <si>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</si>
  <si>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</si>
  <si>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</si>
  <si>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</si>
  <si>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</si>
  <si>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</si>
  <si>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</si>
  <si>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</si>
  <si>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</si>
  <si>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</si>
  <si>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</si>
  <si>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</si>
  <si>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</si>
  <si>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</si>
  <si>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</si>
  <si>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</si>
  <si>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</si>
  <si>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</si>
  <si>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</si>
  <si>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</si>
  <si>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</si>
  <si>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</si>
  <si>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</si>
  <si>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</si>
  <si>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</si>
  <si>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</si>
  <si>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</si>
  <si>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</si>
  <si>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</si>
  <si>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</si>
  <si>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</si>
  <si>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</si>
  <si>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</si>
  <si>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</si>
  <si>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</si>
  <si>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</si>
  <si>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</si>
  <si>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</si>
  <si>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</si>
  <si>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</si>
  <si>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</si>
  <si>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</si>
  <si>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</si>
  <si>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</si>
  <si>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</si>
  <si>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</si>
  <si>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</si>
  <si>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</si>
  <si>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</si>
  <si>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</si>
  <si>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</si>
  <si>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</si>
  <si>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</si>
  <si>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</si>
  <si>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</si>
  <si>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</si>
  <si>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</si>
  <si>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</si>
  <si>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</si>
  <si>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</si>
  <si>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</si>
  <si>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</si>
  <si>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</si>
  <si>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</si>
  <si>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</si>
  <si>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</si>
  <si>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</si>
  <si>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</si>
  <si>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</si>
  <si>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</si>
  <si>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</si>
  <si>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</si>
  <si>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</si>
  <si>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</si>
  <si>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</si>
  <si>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</si>
  <si>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</si>
  <si>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</si>
  <si>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</si>
  <si>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</si>
  <si>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</si>
  <si>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</si>
  <si>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</si>
  <si>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</si>
  <si>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</si>
  <si>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</si>
  <si>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</si>
  <si>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</si>
  <si>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</si>
  <si>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</si>
  <si>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</si>
  <si>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</si>
  <si>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</si>
  <si>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</si>
  <si>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</si>
  <si>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</si>
  <si>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</si>
  <si>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</si>
  <si>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</si>
  <si>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</si>
  <si>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</si>
  <si>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</si>
  <si>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</si>
  <si>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</si>
  <si>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</si>
  <si>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</si>
  <si>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</si>
  <si>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</si>
  <si>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</si>
  <si>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</si>
  <si>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</si>
  <si>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</si>
  <si>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</si>
  <si>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</si>
  <si>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</si>
  <si>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</si>
  <si>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</si>
  <si>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</si>
  <si>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</si>
  <si>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</si>
  <si>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</si>
  <si>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</si>
  <si>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</si>
  <si>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</si>
  <si>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</si>
  <si>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</si>
  <si>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</si>
  <si>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</si>
  <si>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</si>
  <si>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</si>
  <si>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</si>
  <si>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</si>
  <si>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</si>
  <si>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</si>
  <si>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</si>
  <si>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</si>
  <si>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</si>
  <si>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</si>
  <si>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</si>
  <si>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</si>
  <si>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</si>
  <si>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</si>
  <si>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</si>
  <si>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</si>
  <si>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</si>
  <si>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</si>
  <si>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</si>
  <si>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</si>
  <si>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</si>
  <si>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</si>
  <si>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</si>
  <si>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</si>
  <si>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</si>
  <si>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</si>
  <si>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</si>
  <si>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</si>
  <si>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</si>
  <si>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</si>
  <si>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</si>
  <si>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</si>
  <si>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</si>
  <si>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</si>
  <si>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</si>
  <si>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</si>
  <si>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</si>
  <si>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</si>
  <si>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</si>
  <si>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</si>
  <si>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</si>
  <si>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</si>
  <si>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</si>
  <si>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</si>
  <si>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</si>
  <si>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</si>
  <si>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</si>
  <si>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</si>
  <si>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</si>
  <si>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</si>
  <si>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</si>
  <si>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</si>
  <si>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</si>
  <si>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</si>
  <si>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</si>
  <si>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</si>
  <si>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</si>
  <si>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</si>
  <si>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</si>
  <si>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</si>
  <si>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</si>
  <si>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</si>
  <si>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</si>
  <si>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</si>
  <si>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</si>
  <si>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</si>
  <si>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</si>
  <si>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</si>
  <si>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</si>
  <si>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</si>
  <si>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</si>
  <si>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</si>
  <si>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</si>
  <si>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</si>
  <si>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</si>
  <si>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</si>
  <si>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</si>
  <si>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</si>
  <si>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</si>
  <si>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</si>
  <si>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</si>
  <si>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</si>
  <si>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</si>
  <si>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</si>
  <si>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</si>
  <si>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</si>
  <si>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</si>
  <si>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</si>
  <si>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</si>
  <si>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</si>
  <si>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</si>
  <si>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</si>
  <si>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</si>
  <si>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</si>
  <si>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</si>
  <si>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</si>
  <si>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</si>
  <si>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</si>
  <si>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</si>
  <si>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</si>
  <si>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</si>
  <si>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</si>
  <si>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</si>
  <si>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</si>
  <si>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</si>
  <si>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</si>
  <si>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</si>
  <si>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</si>
  <si>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</si>
  <si>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</si>
  <si>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</si>
  <si>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</si>
  <si>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</si>
  <si>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</si>
  <si>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</si>
  <si>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</si>
  <si>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</si>
  <si>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</si>
  <si>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</si>
  <si>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</si>
  <si>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</si>
  <si>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</si>
  <si>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</si>
  <si>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</si>
  <si>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</si>
  <si>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</si>
  <si>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</si>
  <si>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</si>
  <si>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</si>
  <si>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</si>
  <si>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</si>
  <si>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</si>
  <si>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</si>
  <si>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</si>
  <si>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</si>
  <si>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</si>
  <si>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</si>
  <si>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</si>
  <si>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</si>
  <si>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</si>
  <si>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</si>
  <si>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</si>
  <si>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</si>
  <si>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</si>
  <si>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</si>
  <si>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</si>
  <si>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</si>
  <si>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</si>
  <si>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</si>
  <si>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</si>
  <si>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</si>
  <si>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</si>
  <si>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</si>
  <si>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</si>
  <si>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</si>
  <si>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</si>
  <si>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</si>
  <si>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</si>
  <si>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</si>
  <si>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</si>
  <si>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</si>
  <si>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</si>
  <si>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</si>
  <si>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</si>
  <si>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</si>
  <si>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</si>
  <si>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</si>
  <si>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</si>
  <si>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</si>
  <si>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</si>
  <si>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</si>
  <si>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</si>
  <si>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</si>
  <si>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</si>
  <si>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</si>
  <si>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</si>
  <si>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</si>
  <si>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</si>
  <si>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</si>
  <si>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</si>
  <si>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</si>
  <si>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</si>
  <si>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</si>
  <si>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</si>
  <si>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</si>
  <si>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</si>
  <si>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</si>
  <si>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</si>
  <si>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</si>
  <si>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</si>
  <si>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</si>
  <si>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</si>
  <si>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</si>
  <si>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</si>
  <si>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</si>
  <si>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</si>
  <si>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</si>
  <si>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</si>
  <si>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</si>
  <si>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</si>
  <si>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</si>
  <si>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</si>
  <si>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</si>
  <si>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</si>
  <si>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</si>
  <si>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</si>
  <si>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</si>
  <si>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</si>
  <si>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</si>
  <si>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</si>
  <si>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</si>
  <si>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</si>
  <si>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</si>
  <si>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</si>
  <si>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</si>
  <si>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</si>
  <si>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</si>
  <si>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</si>
  <si>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</si>
  <si>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</si>
  <si>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</si>
  <si>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</si>
  <si>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</si>
  <si>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</si>
  <si>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</si>
  <si>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</si>
  <si>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</si>
  <si>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</si>
  <si>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</si>
  <si>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</si>
  <si>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</si>
  <si>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</si>
  <si>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</si>
  <si>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</si>
  <si>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</si>
  <si>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</si>
  <si>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</si>
  <si>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</si>
  <si>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</si>
  <si>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</si>
  <si>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</si>
  <si>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</si>
  <si>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</si>
  <si>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</si>
  <si>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</si>
  <si>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</si>
  <si>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</si>
  <si>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</si>
  <si>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</si>
  <si>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</si>
  <si>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</si>
  <si>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</si>
  <si>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</si>
  <si>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</si>
  <si>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</si>
  <si>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</si>
  <si>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</si>
  <si>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</si>
  <si>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</si>
  <si>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</si>
  <si>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</si>
  <si>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</si>
  <si>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</si>
  <si>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</si>
  <si>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</si>
  <si>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</si>
  <si>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</si>
  <si>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</si>
  <si>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</si>
  <si>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</si>
  <si>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</si>
  <si>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</si>
  <si>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</si>
  <si>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</si>
  <si>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</si>
  <si>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</si>
  <si>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</si>
  <si>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</si>
  <si>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</si>
  <si>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</si>
  <si>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</si>
  <si>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</si>
  <si>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</si>
  <si>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</si>
  <si>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</si>
  <si>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</si>
  <si>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</si>
  <si>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</si>
  <si>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</si>
  <si>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</si>
  <si>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</si>
  <si>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</si>
  <si>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</si>
  <si>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</si>
  <si>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</si>
  <si>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</si>
  <si>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</si>
  <si>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</si>
  <si>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</si>
  <si>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</si>
  <si>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</si>
  <si>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</si>
  <si>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</si>
  <si>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</si>
  <si>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</si>
  <si>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</si>
  <si>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</si>
  <si>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</si>
  <si>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</si>
  <si>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</si>
  <si>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</si>
  <si>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</si>
  <si>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</si>
  <si>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</si>
  <si>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</si>
  <si>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</si>
  <si>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</si>
  <si>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</si>
  <si>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</si>
  <si>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</si>
  <si>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</si>
  <si>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</si>
  <si>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</si>
  <si>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</si>
  <si>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</si>
  <si>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</si>
  <si>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</si>
  <si>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</si>
  <si>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</si>
  <si>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</si>
  <si>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</si>
  <si>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</si>
  <si>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</si>
  <si>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</si>
  <si>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</si>
  <si>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</si>
  <si>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</si>
  <si>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</si>
  <si>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</si>
  <si>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</si>
  <si>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</si>
  <si>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</si>
  <si>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</si>
  <si>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</si>
  <si>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</si>
  <si>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</si>
  <si>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</si>
  <si>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</si>
  <si>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</si>
  <si>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</si>
  <si>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</si>
  <si>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</si>
  <si>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</si>
  <si>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</si>
  <si>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</si>
  <si>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</si>
  <si>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</si>
  <si>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</si>
  <si>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</si>
  <si>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</si>
  <si>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</si>
  <si>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</si>
  <si>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</si>
  <si>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</si>
  <si>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</si>
  <si>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</si>
  <si>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</si>
  <si>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</si>
  <si>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</si>
  <si>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</si>
  <si>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</si>
  <si>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</si>
  <si>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</si>
  <si>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</si>
  <si>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</si>
  <si>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</si>
  <si>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</si>
  <si>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</si>
  <si>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</si>
  <si>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</si>
  <si>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</si>
  <si>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</si>
  <si>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</si>
  <si>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</si>
  <si>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</si>
  <si>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</si>
  <si>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</si>
  <si>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</si>
  <si>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</si>
  <si>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</si>
  <si>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</si>
  <si>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</si>
  <si>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</si>
  <si>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</si>
  <si>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</si>
  <si>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</si>
  <si>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</si>
  <si>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</si>
  <si>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</si>
  <si>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</si>
  <si>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</si>
  <si>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</si>
  <si>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</si>
  <si>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</si>
  <si>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</si>
  <si>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</si>
  <si>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</si>
  <si>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</si>
  <si>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</si>
  <si>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</si>
  <si>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</si>
  <si>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</si>
  <si>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</si>
  <si>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</si>
  <si>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</si>
  <si>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</si>
  <si>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</si>
  <si>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</si>
  <si>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</si>
  <si>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</si>
  <si>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</si>
  <si>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</si>
  <si>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</si>
  <si>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</si>
  <si>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</si>
  <si>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</si>
  <si>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</si>
  <si>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</si>
  <si>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</si>
  <si>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</si>
  <si>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</si>
  <si>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</si>
  <si>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</si>
  <si>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</si>
  <si>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</si>
  <si>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</si>
  <si>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</si>
  <si>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</si>
  <si>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</si>
  <si>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</si>
  <si>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</si>
  <si>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</si>
  <si>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</si>
  <si>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</si>
  <si>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</si>
  <si>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</si>
  <si>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</si>
  <si>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</si>
  <si>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</si>
  <si>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</si>
  <si>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</si>
  <si>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</si>
  <si>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</si>
  <si>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</si>
  <si>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</si>
  <si>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</si>
  <si>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</si>
  <si>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</si>
  <si>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</si>
  <si>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</si>
  <si>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</si>
  <si>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</si>
  <si>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</si>
  <si>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</si>
  <si>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</si>
  <si>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</si>
  <si>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</si>
  <si>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</si>
  <si>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</si>
  <si>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</si>
  <si>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</si>
  <si>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</si>
  <si>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</si>
  <si>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</si>
  <si>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</si>
  <si>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</si>
  <si>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</si>
  <si>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</si>
  <si>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</si>
  <si>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</si>
  <si>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</si>
  <si>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</si>
  <si>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</si>
  <si>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</si>
  <si>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</si>
  <si>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</si>
  <si>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</si>
  <si>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</si>
  <si>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</si>
  <si>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</si>
  <si>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</si>
  <si>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</si>
  <si>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</si>
  <si>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</si>
  <si>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</si>
  <si>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</si>
  <si>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</si>
  <si>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</si>
  <si>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</si>
  <si>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</si>
  <si>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</si>
  <si>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</si>
  <si>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</si>
  <si>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</si>
  <si>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</si>
  <si>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</si>
  <si>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</si>
  <si>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</si>
  <si>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</si>
  <si>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</si>
  <si>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</si>
  <si>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</si>
  <si>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</si>
  <si>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</si>
  <si>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</si>
  <si>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</si>
  <si>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</si>
  <si>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</si>
  <si>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</si>
  <si>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</si>
  <si>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</si>
  <si>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</si>
  <si>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</si>
  <si>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</si>
  <si>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</si>
  <si>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</si>
  <si>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</si>
  <si>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</si>
  <si>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</si>
  <si>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</si>
  <si>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</si>
  <si>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</si>
  <si>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</si>
  <si>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</si>
  <si>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</si>
  <si>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</si>
  <si>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</si>
  <si>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</si>
  <si>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</si>
  <si>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</si>
  <si>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</si>
  <si>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</si>
  <si>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</si>
  <si>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</si>
  <si>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</si>
  <si>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</si>
  <si>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</si>
  <si>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</si>
  <si>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</si>
  <si>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</si>
  <si>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</si>
  <si>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</si>
  <si>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</si>
  <si>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</si>
  <si>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</si>
  <si>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</si>
  <si>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</si>
  <si>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</si>
  <si>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</si>
  <si>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</si>
  <si>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</si>
  <si>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</si>
  <si>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</si>
  <si>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</si>
  <si>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</si>
  <si>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</si>
  <si>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</si>
  <si>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</si>
  <si>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</si>
  <si>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</si>
  <si>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</si>
  <si>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</si>
  <si>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</si>
  <si>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</si>
  <si>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</si>
  <si>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</si>
  <si>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</si>
  <si>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</si>
  <si>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</si>
  <si>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</si>
  <si>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</si>
  <si>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</si>
  <si>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</si>
  <si>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</si>
  <si>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</si>
  <si>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</si>
  <si>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</si>
  <si>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</si>
  <si>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</si>
  <si>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</si>
  <si>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</si>
  <si>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</si>
  <si>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</si>
  <si>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</si>
  <si>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</si>
  <si>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</si>
  <si>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</si>
  <si>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</si>
  <si>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</si>
  <si>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</si>
  <si>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</si>
  <si>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</si>
  <si>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</si>
  <si>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</si>
  <si>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</si>
  <si>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</si>
  <si>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</si>
  <si>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</si>
  <si>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</si>
  <si>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</si>
  <si>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</si>
  <si>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</si>
  <si>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</si>
  <si>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</si>
  <si>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</si>
  <si>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</si>
  <si>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</si>
  <si>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</si>
  <si>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</si>
  <si>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</si>
  <si>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</si>
  <si>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</si>
  <si>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</si>
  <si>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</si>
  <si>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</si>
  <si>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</si>
  <si>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</si>
  <si>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</si>
  <si>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</si>
  <si>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</si>
  <si>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</si>
  <si>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</si>
  <si>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</si>
  <si>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</si>
  <si>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</si>
  <si>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</si>
  <si>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</si>
  <si>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</si>
  <si>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</si>
  <si>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</si>
  <si>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</si>
  <si>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</si>
  <si>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</si>
  <si>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</si>
  <si>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</si>
  <si>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</si>
  <si>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</si>
  <si>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</si>
  <si>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</si>
  <si>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</si>
  <si>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</si>
  <si>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</si>
  <si>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</si>
  <si>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</si>
  <si>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</si>
  <si>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</si>
  <si>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</si>
  <si>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</si>
  <si>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</si>
  <si>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</si>
  <si>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</si>
  <si>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</si>
  <si>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</si>
  <si>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</si>
  <si>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</si>
  <si>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</si>
  <si>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</si>
  <si>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</si>
  <si>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</si>
  <si>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</si>
  <si>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</si>
  <si>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</si>
  <si>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</si>
  <si>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</si>
  <si>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</si>
  <si>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</si>
  <si>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</si>
  <si>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</si>
  <si>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</si>
  <si>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</si>
  <si>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</si>
  <si>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</si>
  <si>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</si>
  <si>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</si>
  <si>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</si>
  <si>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</si>
  <si>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</si>
  <si>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</si>
  <si>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</si>
  <si>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</si>
  <si>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</si>
  <si>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</si>
  <si>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</si>
  <si>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</si>
  <si>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</si>
  <si>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</si>
  <si>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</si>
  <si>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</si>
  <si>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</si>
  <si>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</si>
  <si>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</si>
  <si>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</si>
  <si>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</si>
  <si>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</si>
  <si>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</si>
  <si>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</si>
  <si>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</si>
  <si>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</si>
  <si>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</si>
  <si>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</si>
  <si>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</si>
  <si>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</si>
  <si>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</si>
  <si>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</si>
  <si>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</si>
  <si>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</si>
  <si>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</si>
  <si>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</si>
  <si>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</si>
  <si>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</si>
  <si>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</si>
  <si>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</si>
  <si>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</si>
  <si>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</si>
  <si>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</si>
  <si>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</si>
  <si>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</si>
  <si>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</si>
  <si>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</si>
  <si>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</si>
  <si>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</si>
  <si>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</si>
  <si>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</si>
  <si>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</si>
  <si>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</si>
  <si>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</si>
  <si>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</si>
  <si>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</si>
  <si>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</si>
  <si>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</si>
  <si>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</si>
  <si>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</si>
  <si>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</si>
  <si>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</si>
  <si>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</si>
  <si>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</si>
  <si>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</si>
  <si>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</si>
  <si>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</si>
  <si>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</si>
  <si>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</si>
  <si>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</si>
  <si>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</si>
  <si>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</si>
  <si>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</si>
  <si>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</si>
  <si>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</si>
  <si>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</si>
  <si>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</si>
  <si>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</si>
  <si>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</si>
  <si>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</si>
  <si>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</si>
  <si>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</si>
  <si>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</si>
  <si>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</si>
  <si>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</si>
  <si>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</si>
  <si>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</si>
  <si>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</si>
  <si>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</si>
  <si>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</si>
  <si>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</si>
  <si>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</si>
  <si>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</si>
  <si>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</si>
  <si>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</si>
  <si>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</si>
  <si>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</si>
  <si>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</si>
  <si>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</si>
  <si>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</si>
  <si>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</si>
  <si>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</si>
  <si>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</si>
  <si>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</si>
  <si>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</si>
  <si>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</si>
  <si>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</si>
  <si>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</si>
  <si>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</si>
  <si>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</si>
  <si>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</si>
  <si>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</si>
  <si>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</si>
  <si>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</si>
  <si>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</si>
  <si>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</si>
  <si>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</si>
  <si>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</si>
  <si>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</si>
  <si>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</si>
  <si>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</si>
  <si>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</si>
  <si>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</si>
  <si>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</si>
  <si>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</si>
  <si>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</si>
  <si>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</si>
  <si>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</si>
  <si>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</si>
  <si>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</si>
  <si>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</si>
  <si>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</si>
  <si>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</si>
  <si>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</si>
  <si>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</si>
  <si>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</si>
  <si>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</si>
  <si>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</si>
  <si>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</si>
  <si>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</si>
  <si>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</si>
  <si>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</si>
  <si>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</si>
  <si>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</si>
  <si>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</si>
  <si>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</si>
  <si>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</si>
  <si>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</si>
  <si>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</si>
  <si>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</si>
  <si>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</si>
  <si>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</si>
  <si>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</si>
  <si>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</si>
  <si>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</si>
  <si>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</si>
  <si>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</si>
  <si>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</si>
  <si>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</si>
  <si>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</si>
  <si>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</si>
  <si>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</si>
  <si>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</si>
  <si>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</si>
  <si>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</si>
  <si>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</si>
  <si>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</si>
  <si>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</si>
  <si>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</si>
  <si>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</si>
  <si>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</si>
  <si>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</si>
  <si>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</si>
  <si>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</si>
  <si>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</si>
  <si>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</si>
  <si>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</si>
  <si>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</si>
  <si>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</si>
  <si>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</si>
  <si>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</si>
  <si>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</si>
  <si>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</si>
  <si>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</si>
  <si>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</si>
  <si>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</si>
  <si>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</si>
  <si>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</si>
  <si>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</si>
  <si>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</si>
  <si>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</si>
  <si>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</si>
  <si>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</si>
  <si>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</si>
  <si>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</si>
  <si>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</si>
  <si>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</si>
  <si>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</si>
  <si>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</si>
  <si>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</si>
  <si>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</si>
  <si>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</si>
  <si>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</si>
  <si>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</si>
  <si>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</si>
  <si>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</si>
  <si>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</si>
  <si>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</si>
  <si>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</si>
  <si>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</si>
  <si>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</si>
  <si>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</si>
  <si>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</si>
  <si>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</si>
  <si>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</si>
  <si>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</si>
  <si>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</si>
  <si>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</si>
  <si>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</si>
  <si>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</si>
  <si>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</si>
  <si>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</si>
  <si>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</si>
  <si>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</si>
  <si>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</si>
  <si>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</si>
  <si>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</si>
  <si>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</si>
  <si>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</si>
  <si>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</si>
  <si>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</si>
  <si>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</si>
  <si>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</si>
  <si>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</si>
  <si>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</si>
  <si>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</si>
  <si>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</si>
  <si>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</si>
  <si>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</si>
  <si>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</si>
  <si>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</si>
  <si>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</si>
  <si>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</si>
  <si>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</si>
  <si>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</si>
  <si>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</si>
  <si>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</si>
  <si>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</si>
  <si>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</si>
  <si>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</si>
  <si>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</si>
  <si>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</si>
  <si>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</si>
  <si>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</si>
  <si>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</si>
  <si>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</si>
  <si>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</si>
  <si>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</si>
  <si>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</si>
  <si>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</si>
  <si>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</si>
  <si>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</si>
  <si>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</si>
  <si>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</si>
  <si>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</si>
  <si>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</si>
  <si>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</si>
  <si>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</si>
  <si>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</si>
  <si>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</si>
  <si>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</si>
  <si>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</si>
  <si>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</si>
  <si>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</si>
  <si>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</si>
  <si>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</si>
  <si>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</si>
  <si>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</si>
  <si>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</si>
  <si>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</si>
  <si>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</si>
  <si>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</si>
  <si>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</si>
  <si>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</si>
  <si>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</si>
  <si>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</si>
  <si>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</si>
  <si>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</si>
  <si>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</si>
  <si>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</si>
  <si>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</si>
  <si>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</si>
  <si>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</si>
  <si>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</si>
  <si>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</si>
  <si>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</si>
  <si>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</si>
  <si>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</si>
  <si>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</si>
  <si>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</si>
  <si>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</si>
  <si>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</si>
  <si>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</si>
  <si>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</si>
  <si>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</si>
  <si>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</si>
  <si>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</si>
  <si>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</si>
  <si>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</si>
  <si>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</si>
  <si>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</si>
  <si>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</si>
  <si>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</si>
  <si>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</si>
  <si>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</si>
  <si>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</si>
  <si>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</si>
  <si>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</si>
  <si>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</si>
  <si>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</si>
  <si>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</si>
  <si>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</si>
  <si>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</si>
  <si>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</si>
  <si>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</si>
  <si>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</si>
  <si>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</si>
  <si>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</si>
  <si>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</si>
  <si>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</si>
  <si>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</si>
  <si>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</si>
  <si>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</si>
  <si>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</si>
  <si>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</si>
  <si>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</si>
  <si>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</si>
  <si>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</si>
  <si>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</si>
  <si>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</si>
  <si>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</si>
  <si>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</si>
  <si>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</si>
  <si>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</si>
  <si>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</si>
  <si>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</si>
  <si>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</si>
  <si>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</si>
  <si>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</si>
  <si>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</si>
  <si>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</si>
  <si>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</si>
  <si>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</si>
  <si>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</si>
  <si>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</si>
  <si>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</si>
  <si>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</si>
  <si>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</si>
  <si>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</si>
  <si>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</si>
  <si>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</si>
  <si>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</si>
  <si>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</si>
  <si>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</si>
  <si>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</si>
  <si>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</si>
  <si>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</si>
  <si>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</si>
  <si>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</si>
  <si>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</si>
  <si>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</si>
  <si>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</si>
  <si>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</si>
  <si>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</si>
  <si>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</si>
  <si>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</si>
  <si>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</si>
  <si>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</si>
  <si>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</si>
  <si>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</si>
  <si>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</si>
  <si>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</si>
  <si>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</si>
  <si>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</si>
  <si>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</si>
  <si>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</si>
  <si>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</si>
  <si>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</si>
  <si>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</si>
  <si>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</si>
  <si>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</si>
  <si>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</si>
  <si>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</si>
  <si>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</si>
  <si>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</si>
  <si>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</si>
  <si>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</si>
  <si>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</si>
  <si>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</si>
  <si>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</si>
  <si>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</si>
  <si>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</si>
  <si>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</si>
  <si>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</si>
  <si>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</si>
  <si>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</si>
  <si>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</si>
  <si>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</si>
  <si>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</si>
  <si>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</si>
  <si>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</si>
  <si>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</si>
  <si>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</si>
  <si>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</si>
  <si>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</si>
  <si>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</si>
  <si>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</si>
  <si>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</si>
  <si>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</si>
  <si>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</si>
  <si>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</si>
  <si>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</si>
  <si>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</si>
  <si>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</si>
  <si>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</si>
  <si>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</si>
  <si>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</si>
  <si>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</si>
  <si>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</si>
  <si>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</si>
  <si>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</si>
  <si>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</si>
  <si>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</si>
  <si>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</si>
  <si>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</si>
  <si>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</si>
  <si>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</si>
  <si>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</si>
  <si>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</si>
  <si>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</si>
  <si>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</si>
  <si>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</si>
  <si>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</si>
  <si>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</si>
  <si>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</si>
  <si>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</si>
  <si>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</si>
  <si>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</si>
  <si>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</si>
  <si>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</si>
  <si>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</si>
  <si>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</si>
  <si>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</si>
  <si>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</si>
  <si>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</si>
  <si>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</si>
  <si>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</si>
  <si>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</si>
  <si>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</si>
  <si>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</si>
  <si>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</si>
  <si>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</si>
  <si>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</si>
  <si>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</si>
  <si>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</si>
  <si>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</si>
  <si>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</si>
  <si>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</si>
  <si>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</si>
  <si>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</si>
  <si>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</si>
  <si>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</si>
  <si>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</si>
  <si>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</si>
  <si>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</si>
  <si>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</si>
  <si>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</si>
  <si>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</si>
  <si>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</si>
  <si>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</si>
  <si>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</si>
  <si>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</si>
  <si>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</si>
  <si>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</si>
  <si>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</si>
  <si>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</si>
  <si>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</si>
  <si>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</si>
  <si>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</si>
  <si>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</si>
  <si>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</si>
  <si>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</si>
  <si>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</si>
  <si>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</si>
  <si>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</si>
  <si>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</si>
  <si>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</si>
  <si>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</si>
  <si>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</si>
  <si>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</si>
  <si>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</si>
  <si>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</si>
  <si>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</si>
  <si>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</si>
  <si>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</si>
  <si>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</si>
  <si>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</si>
  <si>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</si>
  <si>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</si>
  <si>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</si>
  <si>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</si>
  <si>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</si>
  <si>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</si>
  <si>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</si>
  <si>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</si>
  <si>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</si>
  <si>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</si>
  <si>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</si>
  <si>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</si>
  <si>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</si>
  <si>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</si>
  <si>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</si>
  <si>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</si>
  <si>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</si>
  <si>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</si>
  <si>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</si>
  <si>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</si>
  <si>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</si>
  <si>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</si>
  <si>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</si>
  <si>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</si>
  <si>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</si>
  <si>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</si>
  <si>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</si>
  <si>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</si>
  <si>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</si>
  <si>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</si>
  <si>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</si>
  <si>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</si>
  <si>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</si>
  <si>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</si>
  <si>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</si>
  <si>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</si>
  <si>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</si>
  <si>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</si>
  <si>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</si>
  <si>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</si>
  <si>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</si>
  <si>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</si>
  <si>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</si>
  <si>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</si>
  <si>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</si>
  <si>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</si>
  <si>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</si>
  <si>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</si>
  <si>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</si>
  <si>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</si>
  <si>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</si>
  <si>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</si>
  <si>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</si>
  <si>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</si>
  <si>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</si>
  <si>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</si>
  <si>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</si>
  <si>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</si>
  <si>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</si>
  <si>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</si>
  <si>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</si>
  <si>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</si>
  <si>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</si>
  <si>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</si>
  <si>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</si>
  <si>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</si>
  <si>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</si>
  <si>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</si>
  <si>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</si>
  <si>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</si>
  <si>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</si>
  <si>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</si>
  <si>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</si>
  <si>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</si>
  <si>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</si>
  <si>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</si>
  <si>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</si>
  <si>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</si>
  <si>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</si>
  <si>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</si>
  <si>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</si>
  <si>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</si>
  <si>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</si>
  <si>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</si>
  <si>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</si>
  <si>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</si>
  <si>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</si>
  <si>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</si>
  <si>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</si>
  <si>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</si>
  <si>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</si>
  <si>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</si>
  <si>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</si>
  <si>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</si>
  <si>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</si>
  <si>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</si>
  <si>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</si>
  <si>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</si>
  <si>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</si>
  <si>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</si>
  <si>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</si>
  <si>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</si>
  <si>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</si>
  <si>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</si>
  <si>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</si>
  <si>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</si>
  <si>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</si>
  <si>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</si>
  <si>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</si>
  <si>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</si>
  <si>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</si>
  <si>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</si>
  <si>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</si>
  <si>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</si>
  <si>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</si>
  <si>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</si>
  <si>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</si>
  <si>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</si>
  <si>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</si>
  <si>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</si>
  <si>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</si>
  <si>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</si>
  <si>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</si>
  <si>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</si>
  <si>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</si>
  <si>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</si>
  <si>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</si>
  <si>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</si>
  <si>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</si>
  <si>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</si>
  <si>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</si>
  <si>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</si>
  <si>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</si>
  <si>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</si>
  <si>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</si>
  <si>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</si>
  <si>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</si>
  <si>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</si>
  <si>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</si>
  <si>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</si>
  <si>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</si>
  <si>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</si>
  <si>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</si>
  <si>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</si>
  <si>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</si>
  <si>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</si>
  <si>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</si>
  <si>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</si>
  <si>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</si>
  <si>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</si>
  <si>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</si>
  <si>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</si>
  <si>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</si>
  <si>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</si>
  <si>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</si>
  <si>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</si>
  <si>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</si>
  <si>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</si>
  <si>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</si>
  <si>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</si>
  <si>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</si>
  <si>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</si>
  <si>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</si>
  <si>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</si>
  <si>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</si>
  <si>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</si>
  <si>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</si>
  <si>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</si>
  <si>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</si>
  <si>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</si>
  <si>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</si>
  <si>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</si>
  <si>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</si>
  <si>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</si>
  <si>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</si>
  <si>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</si>
  <si>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</si>
  <si>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</si>
  <si>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</si>
  <si>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</si>
  <si>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</si>
  <si>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</si>
  <si>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</si>
  <si>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</si>
  <si>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</si>
  <si>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</si>
  <si>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</si>
  <si>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</si>
  <si>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</si>
  <si>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</si>
  <si>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</si>
  <si>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</si>
  <si>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</si>
  <si>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</si>
  <si>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</si>
  <si>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</si>
  <si>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</si>
  <si>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</si>
  <si>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</si>
  <si>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</si>
  <si>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</si>
  <si>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</si>
  <si>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</si>
  <si>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</si>
  <si>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</si>
  <si>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</si>
  <si>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</si>
  <si>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</si>
  <si>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</si>
  <si>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</si>
  <si>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</si>
  <si>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</si>
  <si>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</si>
  <si>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</si>
  <si>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</si>
  <si>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</si>
  <si>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</si>
  <si>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</si>
  <si>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</si>
  <si>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</si>
  <si>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</si>
  <si>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</si>
  <si>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</si>
  <si>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</si>
  <si>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</si>
  <si>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</si>
  <si>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</si>
  <si>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</si>
  <si>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</si>
  <si>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</si>
  <si>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</si>
  <si>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</si>
  <si>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</si>
  <si>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</si>
  <si>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</si>
  <si>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</si>
  <si>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</si>
  <si>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</si>
  <si>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</si>
  <si>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</si>
  <si>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</si>
  <si>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</si>
  <si>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</si>
  <si>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</si>
  <si>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</si>
  <si>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</si>
  <si>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</si>
  <si>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</si>
  <si>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</si>
  <si>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</si>
  <si>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</si>
  <si>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</si>
  <si>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</si>
  <si>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</si>
  <si>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</si>
  <si>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</si>
  <si>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</si>
  <si>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</si>
  <si>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</si>
  <si>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</si>
  <si>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</si>
  <si>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</si>
  <si>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</si>
  <si>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</si>
  <si>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</si>
  <si>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</si>
  <si>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</si>
  <si>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</si>
  <si>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</si>
  <si>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</si>
  <si>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</si>
  <si>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</si>
  <si>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</si>
  <si>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</si>
  <si>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</si>
  <si>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</si>
  <si>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</si>
  <si>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</si>
  <si>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</si>
  <si>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</si>
  <si>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</si>
  <si>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</si>
  <si>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</si>
  <si>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</si>
  <si>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</si>
  <si>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</si>
  <si>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</si>
  <si>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</si>
  <si>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</si>
  <si>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</si>
  <si>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</si>
  <si>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</si>
  <si>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</si>
  <si>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</si>
  <si>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</si>
  <si>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</si>
  <si>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</si>
  <si>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</si>
  <si>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</si>
  <si>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</si>
  <si>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</si>
  <si>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</si>
  <si>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</si>
  <si>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</si>
  <si>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</si>
  <si>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</si>
  <si>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</si>
  <si>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</si>
  <si>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</si>
  <si>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</si>
  <si>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</si>
  <si>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</si>
  <si>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</si>
  <si>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</si>
  <si>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</si>
  <si>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</si>
  <si>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</si>
  <si>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</si>
  <si>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</si>
  <si>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</si>
  <si>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</si>
  <si>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</si>
  <si>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</si>
  <si>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</si>
  <si>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</si>
  <si>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</si>
  <si>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</si>
  <si>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</si>
  <si>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</si>
  <si>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</si>
  <si>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</si>
  <si>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</si>
  <si>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</si>
  <si>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</si>
  <si>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</si>
  <si>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</si>
  <si>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</si>
  <si>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</si>
  <si>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</si>
  <si>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</si>
  <si>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</si>
  <si>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</si>
  <si>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</si>
  <si>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</si>
  <si>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</si>
  <si>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</si>
  <si>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</si>
  <si>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</si>
  <si>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</si>
  <si>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</si>
  <si>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</si>
  <si>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</si>
  <si>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</si>
  <si>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</si>
  <si>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</si>
  <si>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</si>
  <si>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</si>
  <si>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</si>
  <si>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</si>
  <si>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</si>
  <si>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</si>
  <si>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</si>
  <si>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</si>
  <si>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</si>
  <si>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</si>
  <si>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</si>
  <si>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</si>
  <si>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</si>
  <si>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</si>
  <si>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</si>
  <si>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</si>
  <si>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</si>
  <si>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</si>
  <si>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</si>
  <si>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</si>
  <si>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</si>
  <si>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</si>
  <si>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</si>
  <si>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</si>
  <si>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</si>
  <si>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</si>
  <si>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</si>
  <si>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</si>
  <si>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</si>
  <si>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</si>
  <si>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</si>
  <si>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</si>
  <si>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</si>
  <si>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</si>
  <si>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</si>
  <si>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</si>
  <si>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</si>
  <si>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</si>
  <si>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</si>
  <si>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</si>
  <si>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</si>
  <si>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</si>
  <si>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</si>
  <si>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</si>
  <si>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</si>
  <si>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</si>
  <si>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</si>
  <si>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</si>
  <si>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</si>
  <si>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</si>
  <si>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</si>
  <si>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</si>
  <si>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</si>
  <si>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</si>
  <si>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</si>
  <si>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</si>
  <si>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</si>
  <si>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</si>
  <si>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</si>
  <si>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</si>
  <si>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</si>
  <si>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</si>
  <si>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</si>
  <si>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</si>
  <si>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</si>
  <si>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</si>
  <si>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</si>
  <si>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</si>
  <si>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</si>
  <si>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</si>
  <si>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</si>
  <si>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</si>
  <si>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</si>
  <si>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</si>
  <si>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</si>
  <si>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</si>
  <si>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</si>
  <si>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</si>
  <si>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</si>
  <si>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</si>
  <si>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</si>
  <si>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</si>
  <si>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</si>
  <si>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</si>
  <si>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</si>
  <si>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</si>
  <si>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</si>
  <si>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</si>
  <si>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</si>
  <si>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</si>
  <si>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</si>
  <si>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</si>
  <si>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</si>
  <si>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</si>
  <si>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</si>
  <si>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</si>
  <si>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</si>
  <si>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</si>
  <si>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</si>
  <si>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</si>
  <si>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</si>
  <si>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</si>
  <si>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</si>
  <si>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</si>
  <si>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</si>
  <si>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</si>
  <si>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</si>
  <si>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</si>
  <si>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</si>
  <si>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</si>
  <si>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</si>
  <si>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</si>
  <si>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</si>
  <si>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</si>
  <si>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</si>
  <si>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</si>
  <si>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</si>
  <si>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</si>
  <si>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</si>
  <si>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</si>
  <si>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</si>
  <si>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</si>
  <si>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</si>
  <si>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</si>
  <si>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</si>
  <si>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</si>
  <si>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</si>
  <si>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</si>
  <si>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</si>
  <si>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</si>
  <si>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</si>
  <si>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</si>
  <si>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</si>
  <si>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</si>
  <si>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</si>
  <si>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</si>
  <si>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</si>
  <si>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</si>
  <si>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</si>
  <si>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</si>
  <si>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</si>
  <si>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</si>
  <si>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</si>
  <si>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</si>
  <si>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</si>
  <si>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</si>
  <si>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</si>
  <si>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</si>
  <si>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</si>
  <si>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</si>
  <si>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</si>
  <si>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</si>
  <si>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</si>
  <si>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</si>
  <si>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</si>
  <si>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</si>
  <si>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</si>
  <si>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</si>
  <si>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</si>
  <si>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</si>
  <si>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</si>
  <si>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</si>
  <si>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</si>
  <si>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</si>
  <si>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</si>
  <si>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</si>
  <si>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</si>
  <si>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</si>
  <si>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</si>
  <si>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</si>
  <si>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</si>
  <si>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</si>
  <si>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</si>
  <si>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</si>
  <si>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</si>
  <si>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</si>
  <si>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</si>
  <si>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</si>
  <si>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</si>
  <si>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</si>
  <si>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</si>
  <si>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</si>
  <si>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</si>
  <si>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</si>
  <si>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</si>
  <si>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</si>
  <si>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</si>
  <si>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</si>
  <si>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</si>
  <si>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</si>
  <si>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</si>
  <si>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</si>
  <si>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</si>
  <si>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</si>
  <si>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</si>
  <si>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</si>
  <si>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</si>
  <si>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</si>
  <si>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</si>
  <si>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</si>
  <si>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</si>
  <si>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</si>
  <si>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</si>
  <si>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</si>
  <si>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</si>
  <si>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</si>
  <si>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</si>
  <si>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</si>
  <si>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</si>
  <si>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</si>
  <si>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</si>
  <si>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</si>
  <si>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</si>
  <si>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</si>
  <si>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</si>
  <si>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</si>
  <si>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</si>
  <si>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</si>
  <si>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</si>
  <si>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</si>
  <si>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</si>
  <si>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</si>
  <si>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</si>
  <si>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</si>
  <si>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</si>
  <si>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</si>
  <si>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</si>
  <si>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</si>
  <si>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</si>
  <si>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</si>
  <si>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</si>
  <si>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</si>
  <si>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</si>
  <si>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</si>
  <si>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</si>
  <si>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</si>
  <si>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</si>
  <si>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</si>
  <si>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</si>
  <si>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</si>
  <si>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</si>
  <si>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</si>
  <si>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</si>
  <si>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</si>
  <si>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</si>
  <si>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</si>
  <si>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</si>
  <si>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</si>
  <si>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</si>
  <si>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</si>
  <si>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</si>
  <si>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</si>
  <si>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</si>
  <si>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</si>
  <si>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</si>
  <si>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</si>
  <si>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</si>
  <si>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</si>
  <si>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</si>
  <si>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</si>
  <si>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</si>
  <si>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</si>
  <si>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</si>
  <si>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</si>
  <si>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</si>
  <si>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</si>
  <si>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</si>
  <si>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</si>
  <si>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</si>
  <si>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</si>
  <si>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</si>
  <si>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</si>
  <si>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</si>
  <si>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</si>
  <si>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</si>
  <si>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</si>
  <si>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</si>
  <si>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</si>
  <si>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</si>
  <si>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</si>
  <si>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</si>
  <si>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</si>
  <si>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</si>
  <si>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</si>
  <si>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</si>
  <si>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</si>
  <si>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</si>
  <si>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</si>
  <si>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</si>
  <si>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</si>
  <si>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</si>
  <si>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</si>
  <si>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</si>
  <si>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</si>
  <si>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</si>
  <si>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</si>
  <si>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</si>
  <si>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</si>
  <si>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</si>
  <si>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</si>
  <si>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</si>
  <si>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</si>
  <si>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</si>
  <si>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</si>
  <si>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</si>
  <si>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</si>
  <si>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</si>
  <si>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</si>
  <si>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</si>
  <si>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</si>
  <si>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</si>
  <si>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</si>
  <si>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</si>
  <si>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</si>
  <si>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</si>
  <si>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</si>
  <si>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</si>
  <si>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</si>
  <si>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</si>
  <si>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</si>
  <si>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</si>
  <si>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</si>
  <si>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</si>
  <si>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</si>
  <si>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</si>
  <si>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</si>
  <si>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</si>
  <si>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</si>
  <si>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</si>
  <si>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</si>
  <si>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</si>
  <si>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</si>
  <si>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</si>
  <si>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</si>
  <si>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</si>
  <si>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</si>
  <si>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</si>
  <si>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</si>
  <si>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</si>
  <si>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</si>
  <si>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</si>
  <si>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</si>
  <si>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</si>
  <si>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</si>
  <si>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</si>
  <si>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</si>
  <si>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</si>
  <si>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</si>
  <si>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</si>
  <si>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</si>
  <si>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</si>
  <si>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</si>
  <si>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</si>
  <si>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</si>
  <si>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</si>
  <si>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</si>
  <si>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</si>
  <si>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</si>
  <si>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</si>
  <si>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</si>
  <si>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</si>
  <si>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</si>
  <si>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</si>
  <si>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</si>
  <si>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</si>
  <si>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</si>
  <si>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</si>
  <si>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</si>
  <si>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</si>
  <si>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</si>
  <si>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</si>
  <si>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</si>
  <si>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</si>
  <si>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</si>
  <si>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</si>
  <si>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</si>
  <si>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</si>
  <si>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</si>
  <si>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</si>
  <si>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</si>
  <si>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</si>
  <si>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</si>
  <si>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</si>
  <si>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</si>
  <si>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</si>
  <si>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</si>
  <si>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</si>
  <si>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</si>
  <si>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</si>
  <si>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</si>
  <si>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</si>
  <si>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</si>
  <si>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</si>
  <si>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</si>
  <si>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</si>
  <si>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</si>
  <si>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</si>
  <si>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</si>
  <si>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</si>
  <si>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</si>
  <si>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</si>
  <si>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</si>
  <si>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</si>
  <si>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</si>
  <si>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</si>
  <si>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</si>
  <si>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</si>
  <si>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</si>
  <si>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</si>
  <si>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</si>
  <si>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</si>
  <si>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</si>
  <si>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</si>
  <si>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</si>
  <si>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</si>
  <si>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</si>
  <si>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</si>
  <si>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</si>
  <si>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</si>
  <si>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</si>
  <si>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</si>
  <si>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</si>
  <si>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</si>
  <si>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</si>
  <si>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</si>
  <si>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</si>
  <si>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</si>
  <si>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</si>
  <si>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</si>
  <si>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</si>
  <si>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</si>
  <si>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</si>
  <si>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</si>
  <si>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</si>
  <si>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</si>
  <si>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</si>
  <si>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</si>
  <si>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</si>
  <si>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</si>
  <si>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</si>
  <si>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</si>
  <si>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</si>
  <si>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</si>
  <si>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</si>
  <si>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</si>
  <si>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</si>
  <si>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</si>
  <si>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</si>
  <si>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</si>
  <si>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</si>
  <si>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</si>
  <si>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</si>
  <si>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</si>
  <si>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</si>
  <si>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</si>
  <si>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</si>
  <si>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</si>
  <si>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</si>
  <si>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</si>
  <si>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</si>
  <si>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</si>
  <si>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</si>
  <si>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</si>
  <si>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</si>
  <si>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</si>
  <si>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</si>
  <si>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</si>
  <si>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</si>
  <si>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</si>
  <si>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</si>
  <si>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</si>
  <si>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</si>
  <si>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</si>
  <si>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</si>
  <si>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</si>
  <si>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</si>
  <si>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</si>
  <si>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</si>
  <si>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</si>
  <si>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</si>
  <si>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</si>
  <si>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</si>
  <si>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</si>
  <si>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</si>
  <si>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</si>
  <si>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</si>
  <si>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</si>
  <si>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</si>
  <si>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</si>
  <si>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</si>
  <si>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</si>
  <si>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</si>
  <si>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</si>
  <si>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</si>
  <si>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</si>
  <si>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</si>
  <si>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</si>
  <si>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</si>
  <si>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</si>
  <si>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</si>
  <si>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</si>
  <si>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</si>
  <si>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</si>
  <si>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</si>
  <si>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</si>
  <si>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</si>
  <si>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</si>
  <si>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</si>
  <si>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</si>
  <si>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</si>
  <si>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</si>
  <si>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</si>
  <si>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</si>
  <si>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</si>
  <si>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</si>
  <si>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</si>
  <si>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</si>
  <si>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</si>
  <si>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</si>
  <si>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</si>
  <si>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</si>
  <si>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</si>
  <si>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</si>
  <si>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</si>
  <si>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</si>
  <si>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</si>
  <si>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</si>
  <si>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</si>
  <si>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</si>
  <si>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</si>
  <si>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</si>
  <si>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</si>
  <si>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</si>
  <si>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</si>
  <si>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</si>
  <si>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</si>
  <si>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</si>
  <si>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</si>
  <si>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</si>
  <si>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</si>
  <si>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</si>
  <si>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</si>
  <si>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</si>
  <si>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</si>
  <si>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</si>
  <si>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</si>
  <si>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</si>
  <si>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</si>
  <si>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</si>
  <si>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</si>
  <si>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</si>
  <si>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</si>
  <si>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</si>
  <si>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</si>
  <si>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</si>
  <si>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</si>
  <si>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</si>
  <si>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</si>
  <si>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</si>
  <si>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</si>
  <si>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</si>
  <si>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</si>
  <si>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</si>
  <si>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</si>
  <si>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</si>
  <si>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</si>
  <si>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</si>
  <si>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</si>
  <si>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</si>
  <si>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</si>
  <si>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</si>
  <si>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</si>
  <si>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</si>
  <si>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</si>
  <si>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</si>
  <si>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</si>
  <si>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</si>
  <si>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</si>
  <si>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</si>
  <si>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</si>
  <si>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</si>
  <si>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</si>
  <si>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</si>
  <si>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</si>
  <si>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</si>
  <si>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</si>
  <si>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</si>
  <si>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</si>
  <si>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</si>
  <si>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</si>
  <si>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</si>
  <si>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</si>
  <si>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</si>
  <si>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</si>
  <si>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</si>
  <si>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</si>
  <si>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</si>
  <si>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</si>
  <si>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</si>
  <si>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</si>
  <si>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</si>
  <si>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</si>
  <si>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</si>
  <si>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</si>
  <si>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</si>
  <si>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</si>
  <si>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</si>
  <si>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</si>
  <si>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</si>
  <si>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</si>
  <si>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</si>
  <si>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</si>
  <si>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</si>
  <si>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</si>
  <si>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</si>
  <si>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</si>
  <si>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</si>
  <si>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</si>
  <si>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</si>
  <si>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</si>
  <si>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</si>
  <si>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</si>
  <si>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</si>
  <si>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</si>
  <si>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</si>
  <si>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</si>
  <si>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</si>
  <si>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</si>
  <si>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</si>
  <si>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</si>
  <si>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</si>
  <si>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</si>
  <si>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</si>
  <si>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</si>
  <si>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</si>
  <si>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</si>
  <si>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</si>
  <si>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</si>
  <si>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</si>
  <si>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</si>
  <si>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</si>
  <si>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</si>
  <si>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</si>
  <si>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</si>
  <si>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</si>
  <si>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</si>
  <si>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</si>
  <si>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</si>
  <si>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</si>
  <si>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</si>
  <si>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</si>
  <si>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</si>
  <si>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</si>
  <si>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</si>
  <si>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</si>
  <si>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</si>
  <si>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</si>
  <si>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</si>
  <si>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</si>
  <si>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</si>
  <si>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</si>
  <si>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</si>
  <si>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</si>
  <si>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</si>
  <si>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</si>
  <si>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</si>
  <si>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</si>
  <si>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</si>
  <si>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</si>
  <si>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</si>
  <si>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</si>
  <si>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</si>
  <si>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</si>
  <si>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</si>
  <si>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</si>
  <si>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</si>
  <si>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</si>
  <si>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</si>
  <si>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</si>
  <si>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</si>
  <si>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</si>
  <si>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</si>
  <si>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</si>
  <si>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</si>
  <si>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</si>
  <si>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</si>
  <si>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</si>
  <si>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</si>
  <si>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</si>
  <si>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</si>
  <si>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</si>
  <si>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</si>
  <si>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</si>
  <si>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</si>
  <si>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</si>
  <si>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</si>
  <si>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</si>
  <si>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</si>
  <si>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</si>
  <si>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</si>
  <si>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</si>
  <si>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</si>
  <si>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</si>
  <si>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</si>
  <si>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</si>
  <si>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</si>
  <si>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</si>
  <si>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</si>
  <si>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</si>
  <si>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</si>
  <si>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</si>
  <si>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</si>
  <si>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</si>
  <si>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</si>
  <si>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</si>
  <si>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</si>
  <si>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</si>
  <si>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</si>
  <si>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</si>
  <si>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</si>
  <si>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</si>
  <si>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</si>
  <si>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</si>
  <si>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</si>
  <si>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</si>
  <si>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</si>
  <si>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</si>
  <si>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</si>
  <si>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</si>
  <si>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</si>
  <si>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</si>
  <si>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</si>
  <si>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</si>
  <si>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</si>
  <si>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</si>
  <si>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</si>
  <si>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</si>
  <si>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</si>
  <si>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</si>
  <si>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</si>
  <si>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</si>
  <si>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</si>
  <si>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</si>
  <si>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</si>
  <si>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</si>
  <si>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</si>
  <si>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</si>
  <si>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</si>
  <si>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</si>
  <si>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</si>
  <si>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</si>
  <si>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</si>
  <si>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</si>
  <si>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</si>
  <si>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</si>
  <si>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</si>
  <si>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</si>
  <si>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</si>
  <si>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</si>
  <si>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</si>
  <si>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</si>
  <si>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</si>
  <si>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</si>
  <si>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</si>
  <si>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</si>
  <si>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</si>
  <si>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</si>
  <si>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</si>
  <si>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</si>
  <si>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</si>
  <si>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</si>
  <si>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</si>
  <si>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</si>
  <si>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</si>
  <si>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</si>
  <si>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</si>
  <si>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</si>
  <si>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</si>
  <si>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</si>
  <si>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</si>
  <si>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</si>
  <si>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</si>
  <si>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</si>
  <si>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</si>
  <si>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</si>
  <si>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</si>
  <si>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</si>
  <si>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</si>
  <si>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</si>
  <si>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</si>
  <si>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</si>
  <si>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</si>
  <si>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</si>
  <si>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</si>
  <si>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</si>
  <si>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</si>
  <si>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</si>
  <si>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</si>
  <si>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</si>
  <si>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</si>
  <si>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</si>
  <si>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</si>
  <si>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</si>
  <si>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</si>
  <si>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</si>
  <si>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</si>
  <si>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</si>
  <si>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</si>
  <si>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</si>
  <si>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</si>
  <si>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</si>
  <si>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</si>
  <si>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</si>
  <si>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</si>
  <si>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</si>
  <si>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</si>
  <si>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</si>
  <si>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</si>
  <si>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</si>
  <si>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</si>
  <si>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</si>
  <si>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</si>
  <si>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</si>
  <si>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</si>
  <si>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</si>
  <si>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</si>
  <si>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</si>
  <si>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</si>
  <si>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</si>
  <si>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</si>
  <si>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</si>
  <si>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</si>
  <si>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</si>
  <si>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</si>
  <si>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</si>
  <si>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</si>
  <si>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</si>
  <si>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</si>
  <si>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</si>
  <si>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</si>
  <si>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</si>
  <si>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</si>
  <si>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</si>
  <si>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</si>
  <si>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</si>
  <si>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</si>
  <si>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</si>
  <si>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</si>
  <si>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</si>
  <si>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</si>
  <si>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</si>
  <si>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</si>
  <si>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</si>
  <si>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</si>
  <si>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</si>
  <si>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</si>
  <si>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</si>
  <si>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</si>
  <si>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</si>
  <si>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</si>
  <si>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</si>
  <si>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</si>
  <si>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</si>
  <si>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</si>
  <si>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</si>
  <si>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</si>
  <si>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</si>
  <si>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</si>
  <si>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</si>
  <si>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</si>
  <si>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</si>
  <si>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</si>
  <si>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</si>
  <si>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</si>
  <si>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</si>
  <si>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</si>
  <si>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</si>
  <si>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</si>
  <si>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</si>
  <si>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</si>
  <si>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</si>
  <si>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</si>
  <si>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</si>
  <si>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</si>
  <si>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</si>
  <si>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</si>
  <si>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</si>
  <si>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</si>
  <si>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</si>
  <si>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</si>
  <si>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</si>
  <si>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</si>
  <si>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</si>
  <si>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</si>
  <si>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</si>
  <si>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</si>
  <si>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</si>
  <si>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</si>
  <si>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</si>
  <si>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</si>
  <si>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</si>
  <si>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</si>
  <si>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</si>
  <si>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</si>
  <si>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</si>
  <si>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</si>
  <si>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</si>
  <si>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</si>
  <si>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</si>
  <si>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</si>
  <si>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</si>
  <si>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</si>
  <si>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</si>
  <si>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</si>
  <si>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</si>
  <si>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</si>
  <si>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</si>
  <si>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</si>
  <si>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</si>
  <si>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</si>
  <si>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</si>
  <si>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</si>
  <si>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</si>
  <si>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</si>
  <si>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</si>
  <si>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</si>
  <si>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</si>
  <si>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</si>
  <si>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</si>
  <si>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</si>
  <si>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</si>
  <si>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</si>
  <si>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</si>
  <si>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</si>
  <si>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</si>
  <si>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</si>
  <si>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</si>
  <si>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</si>
  <si>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</si>
  <si>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</si>
  <si>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</si>
  <si>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</si>
  <si>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</si>
  <si>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</si>
  <si>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</si>
  <si>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</si>
  <si>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</si>
  <si>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</si>
  <si>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</si>
  <si>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</si>
  <si>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</si>
  <si>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</si>
  <si>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</si>
  <si>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</si>
  <si>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</si>
  <si>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</si>
  <si>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</si>
  <si>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</si>
  <si>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</si>
  <si>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</si>
  <si>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</si>
  <si>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</si>
  <si>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</si>
  <si>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</si>
  <si>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</si>
  <si>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</si>
  <si>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</si>
  <si>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</si>
  <si>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</si>
  <si>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</si>
  <si>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</si>
  <si>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</si>
  <si>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</si>
  <si>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</si>
  <si>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</si>
  <si>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</si>
  <si>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</si>
  <si>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</si>
  <si>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</si>
  <si>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</si>
  <si>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</si>
  <si>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</si>
  <si>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</si>
  <si>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</si>
  <si>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</si>
  <si>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</si>
  <si>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</si>
  <si>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</si>
  <si>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</si>
  <si>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</si>
  <si>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</si>
  <si>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</si>
  <si>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</si>
  <si>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</si>
  <si>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</si>
  <si>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</si>
  <si>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</si>
  <si>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</si>
  <si>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</si>
  <si>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</si>
  <si>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</si>
  <si>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</si>
  <si>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</si>
  <si>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</si>
  <si>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</si>
  <si>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</si>
  <si>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</si>
  <si>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</si>
  <si>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</si>
  <si>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</si>
  <si>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</si>
  <si>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</si>
  <si>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</si>
  <si>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</si>
  <si>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</si>
  <si>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</si>
  <si>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</si>
  <si>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</si>
  <si>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</si>
  <si>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</si>
  <si>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</si>
  <si>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</si>
  <si>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</si>
  <si>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</si>
  <si>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</si>
  <si>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</si>
  <si>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</si>
  <si>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</si>
  <si>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</si>
  <si>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</si>
  <si>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</si>
  <si>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</si>
  <si>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</si>
  <si>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</si>
  <si>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</si>
  <si>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</si>
  <si>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</si>
  <si>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</si>
  <si>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</si>
  <si>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</si>
  <si>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</si>
  <si>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</si>
  <si>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</si>
  <si>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</si>
  <si>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</si>
  <si>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</si>
  <si>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</si>
  <si>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</si>
  <si>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</si>
  <si>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</si>
  <si>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</si>
  <si>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</si>
  <si>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</si>
  <si>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</si>
  <si>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</si>
  <si>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</si>
  <si>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</si>
  <si>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</si>
  <si>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</si>
  <si>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</si>
  <si>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</si>
  <si>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</si>
  <si>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</si>
  <si>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</si>
  <si>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</si>
  <si>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</si>
  <si>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</si>
  <si>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</si>
  <si>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</si>
  <si>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</si>
  <si>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</si>
  <si>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</si>
  <si>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</si>
  <si>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</si>
  <si>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</si>
  <si>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</si>
  <si>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</si>
  <si>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</si>
  <si>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</si>
  <si>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</si>
  <si>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</si>
  <si>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</si>
  <si>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</si>
  <si>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</si>
  <si>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</si>
  <si>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</si>
  <si>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</si>
  <si>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</si>
  <si>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</si>
  <si>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</si>
  <si>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</si>
  <si>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</si>
  <si>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</si>
  <si>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</si>
  <si>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</si>
  <si>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</si>
  <si>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</si>
  <si>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</si>
  <si>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</si>
  <si>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</si>
  <si>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</si>
  <si>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</si>
  <si>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</si>
  <si>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</si>
  <si>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</si>
  <si>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</si>
  <si>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</si>
  <si>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</si>
  <si>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</si>
  <si>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</si>
  <si>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</si>
  <si>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</si>
  <si>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</si>
  <si>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</si>
  <si>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</si>
  <si>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</si>
  <si>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</si>
  <si>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</si>
  <si>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</si>
  <si>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</si>
  <si>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</si>
  <si>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</si>
  <si>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</si>
  <si>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</si>
  <si>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</si>
  <si>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</si>
  <si>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</si>
  <si>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</si>
  <si>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</si>
  <si>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</si>
  <si>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</si>
  <si>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</si>
  <si>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</si>
  <si>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</si>
  <si>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</si>
  <si>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</si>
  <si>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</si>
  <si>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</si>
  <si>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</si>
  <si>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</si>
  <si>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</si>
  <si>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</si>
  <si>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</si>
  <si>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</si>
  <si>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</si>
  <si>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</si>
  <si>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</si>
  <si>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</si>
  <si>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</si>
  <si>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</si>
  <si>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</si>
  <si>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</si>
  <si>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</si>
  <si>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</si>
  <si>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</si>
  <si>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</si>
  <si>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</si>
  <si>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</si>
  <si>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</si>
  <si>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</si>
  <si>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</si>
  <si>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</si>
  <si>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</si>
  <si>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</si>
  <si>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</si>
  <si>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</si>
  <si>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</si>
  <si>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</si>
  <si>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</si>
  <si>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</si>
  <si>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</si>
  <si>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</si>
  <si>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</si>
  <si>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</si>
  <si>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</si>
  <si>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</si>
  <si>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</si>
  <si>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</si>
  <si>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</si>
  <si>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</si>
  <si>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</si>
  <si>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</si>
  <si>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</si>
  <si>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</si>
  <si>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</si>
  <si>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</si>
  <si>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</si>
  <si>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</si>
  <si>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</si>
  <si>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</si>
  <si>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</si>
  <si>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</si>
  <si>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</si>
  <si>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</si>
  <si>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</si>
  <si>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</si>
  <si>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</si>
  <si>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</si>
  <si>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</si>
  <si>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</si>
  <si>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</si>
  <si>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</si>
  <si>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</si>
  <si>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</si>
  <si>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</si>
  <si>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</si>
  <si>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</si>
  <si>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</si>
  <si>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</si>
  <si>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</si>
  <si>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</si>
  <si>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</si>
  <si>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</si>
  <si>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</si>
  <si>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</si>
  <si>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</si>
  <si>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</si>
  <si>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</si>
  <si>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</si>
  <si>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</si>
  <si>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</si>
  <si>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</si>
  <si>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</si>
  <si>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</si>
  <si>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</si>
  <si>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</si>
  <si>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</si>
  <si>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</si>
  <si>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</si>
  <si>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</si>
  <si>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</si>
  <si>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</si>
  <si>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</si>
  <si>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</si>
  <si>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</si>
  <si>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</si>
  <si>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</si>
  <si>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</si>
  <si>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</si>
  <si>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</si>
  <si>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</si>
  <si>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</si>
  <si>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</si>
  <si>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</si>
  <si>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</si>
  <si>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</si>
  <si>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</si>
  <si>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</si>
  <si>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</si>
  <si>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</si>
  <si>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</si>
  <si>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</si>
  <si>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</si>
  <si>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</si>
  <si>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</si>
  <si>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</si>
  <si>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</si>
  <si>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</si>
  <si>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</si>
  <si>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</si>
  <si>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</si>
  <si>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</si>
  <si>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</si>
  <si>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</si>
  <si>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</si>
  <si>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</si>
  <si>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</si>
  <si>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</si>
  <si>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</si>
  <si>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</si>
  <si>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</si>
  <si>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</si>
  <si>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</si>
  <si>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</si>
  <si>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</si>
  <si>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</si>
  <si>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</si>
  <si>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</si>
  <si>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</si>
  <si>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</si>
  <si>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</si>
  <si>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</si>
  <si>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</si>
  <si>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</si>
  <si>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</si>
  <si>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</si>
  <si>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</si>
  <si>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</si>
  <si>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</si>
  <si>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</si>
  <si>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</si>
  <si>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</si>
  <si>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</si>
  <si>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</si>
  <si>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</si>
  <si>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</si>
  <si>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</si>
  <si>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</si>
  <si>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</si>
  <si>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</si>
  <si>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</si>
  <si>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</si>
  <si>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</si>
  <si>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</si>
  <si>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</si>
  <si>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</si>
  <si>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</si>
  <si>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</si>
  <si>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</si>
  <si>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</si>
  <si>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</si>
  <si>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</si>
  <si>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</si>
  <si>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</si>
  <si>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</si>
  <si>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</si>
  <si>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</si>
  <si>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</si>
  <si>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</si>
  <si>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</si>
  <si>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</si>
  <si>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</si>
  <si>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</si>
  <si>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</si>
  <si>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</si>
  <si>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</si>
  <si>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</si>
  <si>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</si>
  <si>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</si>
  <si>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</si>
  <si>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</si>
  <si>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</si>
  <si>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</si>
  <si>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</si>
  <si>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</si>
  <si>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</si>
  <si>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</si>
  <si>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</si>
  <si>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</si>
  <si>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</si>
  <si>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</si>
  <si>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</si>
  <si>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</si>
  <si>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</si>
  <si>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</si>
  <si>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</si>
  <si>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</si>
  <si>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</si>
  <si>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</si>
  <si>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</si>
  <si>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</si>
  <si>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</si>
  <si>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</si>
  <si>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</si>
  <si>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</si>
  <si>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</si>
  <si>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</si>
  <si>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</si>
  <si>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</si>
  <si>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</si>
  <si>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</si>
  <si>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</si>
  <si>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</si>
  <si>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</si>
  <si>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</si>
  <si>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</si>
  <si>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</si>
  <si>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</si>
  <si>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</si>
  <si>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</si>
  <si>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</si>
  <si>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</si>
  <si>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</si>
  <si>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</si>
  <si>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</si>
  <si>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</si>
  <si>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</si>
  <si>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</si>
  <si>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</si>
  <si>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</si>
  <si>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</si>
  <si>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</si>
  <si>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</si>
  <si>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</si>
  <si>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</si>
  <si>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</si>
  <si>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</si>
  <si>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</si>
  <si>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</si>
  <si>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</si>
  <si>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</si>
  <si>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</si>
  <si>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</si>
  <si>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</si>
  <si>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</si>
  <si>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</si>
  <si>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</si>
  <si>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</si>
  <si>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</si>
  <si>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</si>
  <si>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</si>
  <si>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</si>
  <si>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</si>
  <si>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</si>
  <si>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</si>
  <si>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</si>
  <si>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</si>
  <si>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</si>
  <si>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</si>
  <si>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</si>
  <si>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</si>
  <si>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</si>
  <si>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</si>
  <si>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</si>
  <si>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</si>
  <si>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</si>
  <si>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</si>
  <si>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</si>
  <si>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</si>
  <si>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</si>
  <si>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</si>
  <si>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</si>
  <si>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</si>
  <si>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</si>
  <si>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</si>
  <si>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</si>
  <si>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</si>
  <si>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</si>
  <si>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</si>
  <si>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</si>
  <si>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</si>
  <si>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</si>
  <si>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</si>
  <si>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</si>
  <si>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</si>
  <si>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</si>
  <si>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</si>
  <si>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</si>
  <si>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</si>
  <si>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</si>
  <si>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</si>
  <si>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</si>
  <si>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</si>
  <si>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</si>
  <si>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</si>
  <si>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</si>
  <si>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</si>
  <si>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</si>
  <si>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</si>
  <si>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</si>
  <si>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</si>
  <si>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</si>
  <si>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</si>
  <si>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</si>
  <si>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</si>
  <si>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</si>
  <si>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</si>
  <si>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</si>
  <si>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</si>
  <si>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</si>
  <si>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</si>
  <si>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</si>
  <si>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</si>
  <si>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</si>
  <si>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</si>
  <si>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</si>
  <si>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</si>
  <si>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</si>
  <si>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</si>
  <si>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</si>
  <si>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</si>
  <si>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</si>
  <si>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</si>
  <si>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</si>
  <si>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</si>
  <si>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</si>
  <si>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</si>
  <si>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</si>
  <si>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</si>
  <si>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</si>
  <si>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</si>
  <si>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</si>
  <si>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</si>
  <si>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</si>
  <si>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</si>
  <si>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</si>
  <si>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</si>
  <si>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</si>
  <si>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</si>
  <si>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</si>
  <si>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</si>
  <si>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</si>
  <si>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</si>
  <si>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</si>
  <si>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</si>
  <si>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</si>
  <si>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</si>
  <si>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</si>
  <si>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</si>
  <si>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</si>
  <si>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</si>
  <si>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</si>
  <si>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</si>
  <si>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</si>
  <si>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</si>
  <si>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</si>
  <si>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</si>
  <si>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</si>
  <si>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</si>
  <si>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</si>
  <si>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</si>
  <si>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</si>
  <si>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</si>
  <si>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</si>
  <si>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</si>
  <si>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</si>
  <si>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</si>
  <si>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</si>
  <si>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</si>
  <si>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</si>
  <si>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</si>
  <si>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</si>
  <si>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</si>
  <si>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</si>
  <si>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</si>
  <si>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</si>
  <si>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</si>
  <si>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</si>
  <si>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</si>
  <si>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</si>
  <si>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</si>
  <si>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</si>
  <si>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</si>
  <si>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</si>
  <si>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</si>
  <si>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</si>
  <si>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</si>
  <si>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</si>
  <si>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</si>
  <si>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</si>
  <si>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</si>
  <si>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</si>
  <si>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</si>
  <si>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</si>
  <si>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</si>
  <si>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</si>
  <si>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</si>
  <si>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</si>
  <si>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</si>
  <si>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</si>
  <si>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</si>
  <si>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</si>
  <si>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</si>
  <si>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</si>
  <si>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</si>
  <si>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</si>
  <si>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</si>
  <si>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</si>
  <si>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</si>
  <si>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</si>
  <si>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</si>
  <si>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</si>
  <si>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</si>
  <si>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</si>
  <si>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</si>
  <si>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</si>
  <si>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</si>
  <si>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</si>
  <si>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</si>
  <si>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</si>
  <si>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</si>
  <si>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</si>
  <si>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</si>
  <si>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</si>
  <si>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</si>
  <si>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</si>
  <si>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</si>
  <si>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</si>
  <si>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</si>
  <si>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</si>
  <si>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</si>
  <si>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</si>
  <si>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</si>
  <si>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</si>
  <si>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</si>
  <si>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</si>
  <si>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</si>
  <si>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</si>
  <si>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</si>
  <si>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</si>
  <si>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</si>
  <si>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</si>
  <si>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</si>
  <si>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</si>
  <si>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</si>
  <si>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</si>
  <si>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</si>
  <si>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</si>
  <si>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</si>
  <si>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</si>
  <si>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</si>
  <si>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</si>
  <si>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</si>
  <si>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</si>
  <si>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</si>
  <si>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</si>
  <si>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</si>
  <si>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</si>
  <si>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</si>
  <si>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</si>
  <si>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</si>
  <si>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</si>
  <si>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</si>
  <si>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</si>
  <si>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</si>
  <si>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</si>
  <si>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</si>
  <si>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</si>
  <si>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</si>
  <si>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</si>
  <si>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</si>
  <si>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</si>
  <si>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</si>
  <si>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</si>
  <si>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</si>
  <si>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</si>
  <si>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</si>
  <si>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</si>
  <si>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</si>
  <si>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</si>
  <si>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</si>
  <si>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</si>
  <si>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</si>
  <si>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</si>
  <si>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</si>
  <si>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</si>
  <si>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</si>
  <si>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</si>
  <si>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</si>
  <si>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</si>
  <si>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</si>
  <si>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</si>
  <si>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</si>
  <si>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</si>
  <si>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</si>
  <si>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</si>
  <si>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</si>
  <si>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</si>
  <si>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</si>
  <si>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</si>
  <si>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</si>
  <si>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</si>
  <si>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</si>
  <si>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</si>
  <si>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</si>
  <si>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</si>
  <si>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</si>
  <si>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</si>
  <si>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</si>
  <si>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</si>
  <si>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</si>
  <si>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</si>
  <si>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</si>
  <si>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</si>
  <si>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</si>
  <si>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</si>
  <si>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</si>
  <si>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</si>
  <si>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</si>
  <si>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</si>
  <si>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</si>
  <si>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</si>
  <si>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</si>
  <si>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</si>
  <si>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</si>
  <si>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</si>
  <si>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</si>
  <si>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</si>
  <si>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</si>
  <si>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</si>
  <si>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</si>
  <si>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</si>
  <si>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</si>
  <si>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</si>
  <si>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</si>
  <si>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</si>
  <si>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</si>
  <si>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</si>
  <si>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</si>
  <si>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</si>
  <si>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</si>
  <si>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</si>
  <si>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</si>
  <si>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</si>
  <si>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</si>
  <si>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</si>
  <si>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</si>
  <si>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</si>
  <si>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</si>
  <si>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</si>
  <si>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</si>
  <si>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</si>
  <si>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</si>
  <si>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</si>
  <si>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</si>
  <si>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</si>
  <si>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</si>
  <si>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</si>
  <si>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</si>
  <si>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</si>
  <si>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</si>
  <si>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</si>
  <si>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</si>
  <si>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</si>
  <si>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</si>
  <si>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</si>
  <si>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</si>
  <si>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</si>
  <si>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</si>
  <si>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</si>
  <si>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</si>
  <si>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</si>
  <si>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</si>
  <si>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</si>
  <si>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</si>
  <si>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</si>
  <si>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</si>
  <si>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</si>
  <si>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</si>
  <si>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</si>
  <si>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</si>
  <si>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</si>
  <si>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</si>
  <si>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</si>
  <si>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</si>
  <si>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</si>
  <si>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</si>
  <si>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</si>
  <si>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</si>
  <si>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</si>
  <si>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</si>
  <si>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</si>
  <si>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</si>
  <si>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</si>
  <si>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</si>
  <si>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</si>
  <si>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</si>
  <si>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</si>
  <si>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</si>
  <si>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</si>
  <si>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</si>
  <si>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</si>
  <si>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</si>
  <si>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</si>
  <si>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</si>
  <si>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</si>
  <si>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</si>
  <si>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</si>
  <si>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</si>
  <si>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</si>
  <si>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</si>
  <si>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</si>
  <si>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</si>
  <si>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</si>
  <si>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</si>
  <si>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</si>
  <si>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</si>
  <si>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</si>
  <si>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</si>
  <si>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</si>
  <si>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</si>
  <si>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</si>
  <si>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</si>
  <si>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</si>
  <si>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</si>
  <si>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</si>
  <si>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</si>
  <si>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</si>
  <si>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</si>
  <si>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</si>
  <si>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</si>
  <si>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</si>
  <si>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</si>
  <si>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</si>
  <si>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</si>
  <si>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</si>
  <si>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</si>
  <si>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</si>
  <si>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</si>
  <si>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</si>
  <si>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</si>
  <si>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</si>
  <si>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</si>
  <si>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</si>
  <si>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</si>
  <si>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</si>
  <si>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</si>
  <si>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</si>
  <si>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</si>
  <si>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</si>
  <si>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</si>
  <si>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</si>
  <si>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</si>
  <si>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</si>
  <si>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</si>
  <si>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</si>
  <si>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</si>
  <si>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</si>
  <si>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</si>
  <si>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</si>
  <si>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</si>
  <si>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</si>
  <si>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</si>
  <si>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</si>
  <si>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</si>
  <si>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</si>
  <si>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</si>
  <si>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</si>
  <si>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</si>
  <si>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</si>
  <si>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</si>
  <si>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</si>
  <si>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</si>
  <si>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</si>
  <si>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</si>
  <si>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</si>
  <si>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</si>
  <si>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</si>
  <si>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</si>
  <si>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</si>
  <si>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</si>
  <si>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</si>
  <si>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</si>
  <si>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</si>
  <si>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</si>
  <si>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</si>
  <si>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</si>
  <si>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</si>
  <si>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</si>
  <si>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</si>
  <si>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</si>
  <si>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</si>
  <si>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</si>
  <si>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</si>
  <si>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</si>
  <si>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</si>
  <si>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</si>
  <si>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</si>
  <si>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</si>
  <si>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</si>
  <si>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</si>
  <si>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</si>
  <si>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</si>
  <si>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</si>
  <si>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</si>
  <si>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</si>
  <si>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</si>
  <si>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</si>
  <si>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</si>
  <si>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</si>
  <si>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</si>
  <si>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</si>
  <si>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</si>
  <si>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</si>
  <si>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</si>
  <si>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</si>
  <si>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</si>
  <si>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</si>
  <si>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</si>
  <si>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</si>
  <si>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</si>
  <si>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</si>
  <si>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</si>
  <si>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</si>
  <si>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</si>
  <si>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</si>
  <si>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</si>
  <si>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</si>
  <si>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</si>
  <si>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</si>
  <si>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</si>
  <si>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</si>
  <si>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</si>
  <si>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</si>
  <si>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</si>
  <si>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</si>
  <si>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</si>
  <si>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</si>
  <si>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</si>
  <si>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</si>
  <si>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</si>
  <si>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</si>
  <si>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</si>
  <si>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</si>
  <si>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</si>
  <si>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</si>
  <si>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</si>
  <si>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</si>
  <si>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</si>
  <si>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</si>
  <si>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</si>
  <si>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</si>
  <si>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</si>
  <si>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</si>
  <si>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</si>
  <si>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</si>
  <si>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</si>
  <si>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</si>
  <si>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</si>
  <si>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</si>
  <si>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</si>
  <si>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</si>
  <si>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</si>
  <si>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</si>
  <si>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</si>
  <si>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</si>
  <si>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</si>
  <si>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</si>
  <si>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</si>
  <si>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</si>
  <si>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</si>
  <si>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</si>
  <si>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</si>
  <si>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</si>
  <si>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</si>
  <si>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</si>
  <si>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</si>
  <si>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</si>
  <si>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</si>
  <si>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</si>
  <si>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</si>
  <si>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</si>
  <si>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</si>
  <si>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</si>
  <si>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</si>
  <si>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</si>
  <si>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</si>
  <si>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</si>
  <si>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</si>
  <si>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</si>
  <si>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</si>
  <si>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</si>
  <si>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</si>
  <si>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</si>
  <si>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</si>
  <si>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</si>
  <si>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</si>
  <si>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</si>
  <si>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</si>
  <si>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</si>
  <si>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</si>
  <si>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</si>
  <si>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</si>
  <si>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</si>
  <si>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</si>
  <si>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</si>
  <si>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</si>
  <si>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</si>
  <si>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</si>
  <si>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</si>
  <si>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</si>
  <si>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</si>
  <si>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</si>
  <si>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</si>
  <si>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</si>
  <si>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</si>
  <si>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</si>
  <si>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</si>
  <si>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</si>
  <si>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</si>
  <si>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</si>
  <si>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</si>
  <si>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</si>
  <si>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</si>
  <si>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</si>
  <si>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</si>
  <si>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</si>
  <si>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</si>
  <si>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</si>
  <si>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</si>
  <si>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</si>
  <si>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</si>
  <si>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</si>
  <si>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</si>
  <si>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</si>
  <si>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</si>
  <si>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</si>
  <si>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</si>
  <si>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</si>
  <si>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</si>
  <si>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</si>
  <si>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</si>
  <si>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</si>
  <si>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</si>
  <si>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</si>
  <si>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</si>
  <si>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</si>
  <si>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</si>
  <si>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</si>
  <si>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</si>
  <si>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</si>
  <si>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</si>
  <si>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</si>
  <si>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</si>
  <si>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</si>
  <si>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</si>
  <si>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</si>
  <si>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</si>
  <si>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</si>
  <si>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</si>
  <si>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</si>
  <si>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</si>
  <si>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</si>
  <si>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</si>
  <si>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</si>
  <si>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</si>
  <si>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</si>
  <si>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</si>
  <si>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</si>
  <si>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</si>
  <si>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</si>
  <si>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</si>
  <si>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</si>
  <si>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</si>
  <si>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</si>
  <si>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</si>
  <si>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</si>
  <si>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</si>
  <si>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</si>
  <si>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</si>
  <si>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</si>
  <si>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</si>
  <si>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</si>
  <si>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</si>
  <si>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</si>
  <si>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</si>
  <si>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</si>
  <si>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</si>
  <si>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</si>
  <si>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</si>
  <si>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</si>
  <si>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</si>
  <si>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</si>
  <si>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</si>
  <si>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</si>
  <si>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</si>
  <si>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</si>
  <si>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</si>
  <si>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</si>
  <si>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</si>
  <si>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</si>
  <si>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</si>
  <si>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</si>
  <si>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</si>
  <si>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</si>
  <si>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</si>
  <si>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</si>
  <si>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</si>
  <si>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</si>
  <si>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</si>
  <si>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</si>
  <si>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</si>
  <si>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</si>
  <si>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</si>
  <si>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</si>
  <si>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</si>
  <si>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</si>
  <si>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</si>
  <si>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</si>
  <si>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</si>
  <si>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</si>
  <si>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</si>
  <si>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</si>
  <si>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</si>
  <si>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</si>
  <si>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</si>
  <si>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</si>
  <si>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</si>
  <si>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</si>
  <si>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</si>
  <si>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</si>
  <si>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</si>
  <si>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</si>
  <si>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</si>
  <si>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</si>
  <si>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</si>
  <si>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</si>
  <si>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</si>
  <si>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</si>
  <si>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</si>
  <si>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</si>
  <si>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</si>
  <si>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</si>
  <si>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</si>
  <si>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</si>
  <si>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</si>
  <si>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</si>
  <si>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</si>
  <si>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</si>
  <si>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</si>
  <si>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</si>
  <si>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</si>
  <si>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</si>
  <si>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</si>
  <si>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</si>
  <si>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</si>
  <si>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</si>
  <si>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</si>
  <si>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</si>
  <si>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</si>
  <si>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</si>
  <si>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</si>
  <si>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</si>
  <si>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</si>
  <si>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</si>
  <si>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</si>
  <si>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</si>
  <si>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</si>
  <si>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</si>
  <si>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</si>
  <si>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</si>
  <si>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</si>
  <si>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</si>
  <si>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</si>
  <si>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</si>
  <si>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</si>
  <si>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</si>
  <si>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</si>
  <si>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</si>
  <si>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</si>
  <si>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</si>
  <si>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</si>
  <si>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</si>
  <si>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</si>
  <si>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</si>
  <si>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</si>
  <si>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</si>
  <si>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</si>
  <si>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</si>
  <si>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</si>
  <si>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</si>
  <si>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</si>
  <si>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</si>
  <si>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</si>
  <si>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</si>
  <si>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</si>
  <si>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</si>
  <si>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</si>
  <si>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</si>
  <si>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</si>
  <si>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</si>
  <si>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</si>
  <si>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</si>
  <si>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</si>
  <si>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</si>
  <si>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</si>
  <si>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</si>
  <si>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</si>
  <si>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</si>
  <si>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</si>
  <si>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</si>
  <si>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</si>
  <si>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</si>
  <si>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</si>
  <si>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</si>
  <si>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</si>
  <si>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</si>
  <si>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</si>
  <si>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</si>
  <si>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</si>
  <si>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</si>
  <si>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</si>
  <si>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</si>
  <si>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</si>
  <si>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</si>
  <si>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</si>
  <si>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</si>
  <si>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</si>
  <si>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</si>
  <si>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</si>
  <si>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</si>
  <si>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</si>
  <si>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</si>
  <si>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</si>
  <si>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</si>
  <si>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</si>
  <si>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</si>
  <si>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</si>
  <si>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</si>
  <si>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</si>
  <si>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</si>
  <si>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</si>
  <si>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</si>
  <si>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</si>
  <si>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</si>
  <si>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</si>
  <si>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</si>
  <si>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</si>
  <si>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</si>
  <si>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</si>
  <si>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</si>
  <si>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</si>
  <si>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</si>
  <si>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</si>
  <si>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</si>
  <si>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</si>
  <si>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</si>
  <si>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</si>
  <si>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</si>
  <si>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</si>
  <si>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</si>
  <si>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</si>
  <si>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</si>
  <si>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</si>
  <si>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</si>
  <si>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</si>
  <si>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</si>
  <si>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</si>
  <si>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</si>
  <si>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</si>
  <si>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</si>
  <si>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</si>
  <si>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</si>
  <si>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</si>
  <si>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</si>
  <si>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</si>
  <si>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</si>
  <si>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</si>
  <si>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</si>
  <si>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</si>
  <si>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</si>
  <si>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</si>
  <si>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</si>
  <si>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</si>
  <si>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</si>
  <si>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</si>
  <si>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</si>
  <si>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</si>
  <si>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</si>
  <si>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</si>
  <si>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</si>
  <si>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</si>
  <si>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</si>
  <si>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</si>
  <si>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</si>
  <si>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</si>
  <si>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</si>
  <si>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</si>
  <si>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</si>
  <si>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</si>
  <si>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</si>
  <si>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</si>
  <si>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</si>
  <si>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</si>
  <si>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</si>
  <si>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</si>
  <si>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</si>
  <si>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</si>
  <si>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</si>
  <si>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</si>
  <si>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</si>
  <si>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</si>
  <si>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</si>
  <si>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</si>
  <si>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</si>
  <si>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</si>
  <si>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</si>
  <si>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</si>
  <si>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</si>
  <si>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</si>
  <si>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</si>
  <si>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</si>
  <si>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</si>
  <si>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</si>
  <si>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</si>
  <si>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</si>
  <si>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</si>
  <si>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</si>
  <si>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</si>
  <si>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</si>
  <si>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</si>
  <si>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</si>
  <si>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</si>
  <si>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</si>
  <si>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</si>
  <si>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</si>
  <si>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</si>
  <si>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</si>
  <si>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</si>
  <si>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</si>
  <si>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</si>
  <si>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</si>
  <si>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</si>
  <si>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</si>
  <si>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</si>
  <si>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</si>
  <si>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</si>
  <si>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</si>
  <si>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</si>
  <si>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</si>
  <si>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</si>
  <si>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</si>
  <si>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</si>
  <si>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</si>
  <si>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</si>
  <si>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</si>
  <si>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</si>
  <si>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</si>
  <si>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</si>
  <si>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</si>
  <si>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</si>
  <si>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</si>
  <si>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</si>
  <si>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</si>
  <si>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</si>
  <si>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</si>
  <si>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</si>
  <si>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</si>
  <si>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</si>
  <si>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</si>
  <si>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</si>
  <si>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</si>
  <si>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</si>
  <si>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</si>
  <si>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</si>
  <si>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</si>
  <si>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</si>
  <si>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</si>
  <si>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</si>
  <si>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</si>
  <si>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</si>
  <si>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</si>
  <si>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</si>
  <si>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</si>
  <si>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</si>
  <si>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</si>
  <si>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</si>
  <si>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</si>
  <si>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</si>
  <si>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</si>
  <si>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</si>
  <si>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</si>
  <si>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</si>
  <si>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</si>
  <si>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</si>
  <si>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</si>
  <si>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</si>
  <si>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</si>
  <si>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</si>
  <si>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</si>
  <si>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</si>
  <si>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</si>
  <si>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</si>
  <si>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</si>
  <si>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</si>
  <si>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</si>
  <si>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</si>
  <si>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</si>
  <si>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</si>
  <si>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</si>
  <si>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</si>
  <si>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</si>
  <si>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</si>
  <si>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</si>
  <si>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</si>
  <si>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</si>
  <si>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</si>
  <si>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</si>
  <si>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</si>
  <si>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</si>
  <si>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</si>
  <si>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</si>
  <si>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</si>
  <si>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</si>
  <si>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</si>
  <si>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</si>
  <si>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</si>
  <si>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</si>
  <si>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</si>
  <si>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</si>
  <si>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</si>
  <si>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</si>
  <si>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</si>
  <si>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</si>
  <si>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</si>
  <si>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</si>
  <si>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</si>
  <si>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</si>
  <si>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</si>
  <si>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</si>
  <si>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</si>
  <si>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</si>
  <si>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</si>
  <si>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</si>
  <si>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</si>
  <si>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</si>
  <si>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</si>
  <si>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</si>
  <si>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</si>
  <si>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</si>
  <si>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</si>
  <si>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</si>
  <si>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</si>
  <si>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</si>
  <si>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</si>
  <si>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</si>
  <si>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</si>
  <si>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</si>
  <si>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</si>
  <si>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</si>
  <si>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</si>
  <si>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</si>
  <si>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</si>
  <si>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</si>
  <si>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</si>
  <si>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</si>
  <si>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</si>
  <si>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</si>
  <si>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</si>
  <si>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</si>
  <si>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</si>
  <si>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</si>
  <si>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</si>
  <si>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</si>
  <si>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</si>
  <si>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</si>
  <si>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</si>
  <si>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</si>
  <si>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</si>
  <si>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</si>
  <si>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</si>
  <si>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</si>
  <si>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</si>
  <si>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</si>
  <si>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</si>
  <si>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</si>
  <si>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</si>
  <si>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</si>
  <si>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</si>
  <si>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</si>
  <si>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</si>
  <si>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</si>
  <si>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</si>
  <si>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</si>
  <si>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</si>
  <si>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</si>
  <si>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</si>
  <si>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</si>
  <si>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</si>
  <si>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</si>
  <si>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</si>
  <si>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</si>
  <si>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</si>
  <si>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</si>
  <si>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</si>
  <si>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</si>
  <si>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</si>
  <si>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</si>
  <si>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</si>
  <si>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</si>
  <si>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</si>
  <si>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</si>
  <si>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</si>
  <si>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</si>
  <si>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</si>
  <si>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</si>
  <si>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</si>
  <si>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</si>
  <si>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</si>
  <si>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</si>
  <si>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</si>
  <si>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</si>
  <si>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</si>
  <si>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</si>
  <si>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</si>
  <si>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</si>
  <si>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</si>
  <si>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</si>
  <si>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</si>
  <si>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</si>
  <si>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</si>
  <si>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</si>
  <si>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</si>
  <si>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</si>
  <si>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</si>
  <si>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</si>
  <si>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</si>
  <si>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</si>
  <si>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</si>
  <si>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</si>
  <si>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</si>
  <si>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</si>
  <si>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</si>
  <si>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</si>
  <si>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</si>
  <si>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</si>
  <si>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</si>
  <si>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</si>
  <si>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</si>
  <si>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</si>
  <si>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</si>
  <si>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</si>
  <si>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</si>
  <si>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</si>
  <si>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</si>
  <si>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</si>
  <si>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</si>
  <si>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</si>
  <si>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</si>
  <si>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</si>
  <si>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</si>
  <si>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</si>
  <si>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</si>
  <si>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</si>
  <si>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</si>
  <si>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</si>
  <si>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</si>
  <si>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</si>
  <si>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</si>
  <si>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</si>
  <si>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</si>
  <si>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</si>
  <si>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</si>
  <si>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</si>
  <si>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</si>
  <si>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</si>
  <si>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</si>
  <si>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</si>
  <si>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</si>
  <si>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</si>
  <si>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</si>
  <si>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</si>
  <si>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</si>
  <si>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</si>
  <si>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</si>
  <si>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</si>
  <si>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</si>
  <si>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</si>
  <si>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</si>
  <si>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</si>
  <si>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</si>
  <si>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</si>
  <si>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</si>
  <si>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</si>
  <si>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</si>
  <si>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</si>
  <si>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</si>
  <si>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</si>
  <si>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</si>
  <si>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</si>
  <si>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</si>
  <si>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</si>
  <si>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</si>
  <si>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</si>
  <si>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</si>
  <si>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</si>
  <si>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</si>
  <si>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</si>
  <si>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</si>
  <si>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</si>
  <si>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</si>
  <si>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</si>
  <si>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</si>
  <si>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</si>
  <si>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</si>
  <si>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</si>
  <si>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</si>
  <si>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</si>
  <si>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</si>
  <si>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</si>
  <si>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</si>
  <si>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</si>
  <si>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</si>
  <si>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</si>
  <si>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</si>
  <si>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</si>
  <si>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</si>
  <si>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</si>
  <si>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</si>
  <si>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</si>
  <si>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</si>
  <si>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</si>
  <si>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</si>
  <si>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</si>
  <si>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</si>
  <si>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</si>
  <si>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</si>
  <si>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</si>
  <si>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</si>
  <si>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</si>
  <si>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</si>
  <si>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</si>
  <si>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</si>
  <si>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</si>
  <si>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</si>
  <si>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</si>
  <si>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</si>
  <si>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</si>
  <si>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</si>
  <si>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</si>
  <si>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</si>
  <si>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</si>
  <si>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</si>
  <si>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</si>
  <si>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</si>
  <si>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</si>
  <si>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</si>
  <si>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</si>
  <si>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</si>
  <si>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</si>
  <si>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</si>
  <si>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</si>
  <si>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</si>
  <si>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</si>
  <si>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</si>
  <si>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</si>
  <si>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</si>
  <si>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</si>
  <si>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</si>
  <si>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</si>
  <si>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</si>
  <si>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</si>
  <si>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</si>
  <si>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</si>
  <si>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</si>
  <si>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</si>
  <si>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</si>
  <si>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</si>
  <si>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</si>
  <si>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</si>
  <si>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</si>
  <si>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</si>
  <si>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</si>
  <si>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</si>
  <si>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</si>
  <si>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</si>
  <si>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</si>
  <si>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</si>
  <si>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</si>
  <si>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</si>
  <si>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</si>
  <si>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</si>
  <si>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</si>
  <si>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</si>
  <si>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</si>
  <si>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</si>
  <si>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</si>
  <si>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</si>
  <si>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</si>
  <si>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</si>
  <si>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</si>
  <si>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</si>
  <si>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</si>
  <si>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</si>
  <si>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</si>
  <si>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</si>
  <si>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</si>
  <si>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</si>
  <si>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</si>
  <si>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</si>
  <si>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</si>
  <si>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</si>
  <si>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</si>
  <si>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</si>
  <si>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</si>
  <si>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</si>
  <si>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</si>
  <si>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</si>
  <si>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</si>
  <si>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</si>
  <si>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</si>
  <si>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</si>
  <si>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</si>
  <si>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</si>
  <si>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</si>
  <si>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</si>
  <si>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</si>
  <si>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</si>
  <si>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</si>
  <si>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</si>
  <si>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</si>
  <si>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</si>
  <si>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</si>
  <si>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</si>
  <si>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</si>
  <si>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</si>
  <si>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</si>
  <si>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</si>
  <si>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</si>
  <si>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</si>
  <si>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</si>
  <si>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</si>
  <si>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</si>
  <si>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</si>
  <si>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</si>
  <si>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</si>
  <si>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</si>
  <si>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</si>
  <si>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</si>
  <si>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</si>
  <si>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</si>
  <si>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</si>
  <si>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</si>
  <si>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</si>
  <si>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</si>
  <si>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</si>
  <si>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</si>
  <si>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</si>
  <si>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</si>
  <si>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</si>
  <si>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</si>
  <si>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</si>
  <si>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</si>
  <si>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</si>
  <si>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</si>
  <si>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</si>
  <si>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</si>
  <si>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</si>
  <si>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</si>
  <si>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</si>
  <si>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</si>
  <si>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</si>
  <si>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</si>
  <si>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</si>
  <si>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</si>
  <si>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</si>
  <si>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</si>
  <si>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</si>
  <si>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</si>
  <si>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</si>
  <si>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</si>
  <si>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</si>
  <si>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</si>
  <si>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</si>
  <si>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</si>
  <si>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</si>
  <si>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</si>
  <si>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</si>
  <si>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</si>
  <si>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</si>
  <si>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</si>
  <si>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</si>
  <si>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</si>
  <si>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</si>
  <si>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</si>
  <si>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</si>
  <si>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</si>
  <si>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</si>
  <si>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</si>
  <si>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</si>
  <si>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</si>
  <si>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</si>
  <si>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</si>
  <si>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</si>
  <si>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</si>
  <si>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</si>
  <si>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</si>
  <si>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</si>
  <si>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</si>
  <si>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</si>
  <si>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</si>
  <si>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</si>
  <si>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</si>
  <si>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</si>
  <si>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</si>
  <si>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</si>
  <si>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</si>
  <si>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</si>
  <si>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</si>
  <si>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</si>
  <si>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</si>
  <si>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</si>
  <si>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</si>
  <si>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</si>
  <si>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</si>
  <si>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</si>
  <si>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</si>
  <si>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</si>
  <si>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</si>
  <si>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</si>
  <si>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</si>
  <si>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</si>
  <si>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</si>
  <si>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</si>
  <si>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</si>
  <si>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</si>
  <si>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</si>
  <si>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</si>
  <si>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</si>
  <si>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</si>
  <si>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</si>
  <si>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</si>
  <si>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</si>
  <si>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</si>
  <si>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</si>
  <si>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</si>
  <si>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</si>
  <si>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</si>
  <si>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</si>
  <si>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</si>
  <si>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</si>
  <si>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</si>
  <si>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</si>
  <si>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</si>
  <si>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</si>
  <si>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</si>
  <si>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</si>
  <si>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</si>
  <si>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</si>
  <si>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</si>
  <si>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</si>
  <si>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</si>
  <si>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</si>
  <si>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</si>
  <si>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</si>
  <si>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</si>
  <si>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</si>
  <si>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</si>
  <si>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</si>
  <si>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</si>
  <si>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</si>
  <si>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</si>
  <si>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</si>
  <si>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</si>
  <si>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</si>
  <si>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</si>
  <si>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</si>
  <si>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</si>
  <si>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</si>
  <si>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</si>
  <si>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</si>
  <si>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</si>
  <si>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</si>
  <si>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</si>
  <si>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</si>
  <si>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</si>
  <si>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</si>
  <si>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</si>
  <si>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</si>
  <si>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</si>
  <si>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</si>
  <si>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</si>
  <si>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</si>
  <si>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</si>
  <si>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</si>
  <si>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</si>
  <si>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</si>
  <si>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</si>
  <si>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</si>
  <si>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</si>
  <si>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</si>
  <si>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</si>
  <si>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</si>
  <si>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</si>
  <si>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</si>
  <si>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</si>
  <si>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</si>
  <si>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</si>
  <si>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</si>
  <si>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</si>
  <si>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</si>
  <si>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</si>
  <si>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</si>
  <si>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</si>
  <si>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</si>
  <si>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</si>
  <si>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</si>
  <si>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</si>
  <si>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</si>
  <si>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</si>
  <si>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</si>
  <si>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</si>
  <si>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</si>
  <si>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</si>
  <si>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</si>
  <si>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</si>
  <si>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</si>
  <si>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</si>
  <si>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</si>
  <si>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</si>
  <si>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</si>
  <si>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</si>
  <si>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</si>
  <si>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</si>
  <si>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</si>
  <si>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</si>
  <si>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</si>
  <si>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</si>
  <si>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</si>
  <si>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</si>
  <si>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</si>
  <si>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</si>
  <si>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</si>
  <si>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</si>
  <si>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</si>
  <si>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</si>
  <si>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</si>
  <si>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</si>
  <si>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</si>
  <si>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</si>
  <si>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</si>
  <si>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</si>
  <si>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</si>
  <si>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</si>
  <si>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</si>
  <si>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</si>
  <si>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</si>
  <si>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</si>
  <si>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</si>
  <si>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</si>
  <si>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</si>
  <si>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</si>
  <si>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</si>
  <si>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</si>
  <si>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</si>
  <si>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</si>
  <si>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</si>
  <si>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</si>
  <si>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</si>
  <si>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</si>
  <si>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</si>
  <si>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</si>
  <si>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</si>
  <si>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</si>
  <si>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</si>
  <si>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</si>
  <si>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</si>
  <si>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</si>
  <si>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</si>
  <si>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</si>
  <si>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</si>
  <si>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</si>
  <si>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</si>
  <si>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</si>
  <si>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</si>
  <si>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</si>
  <si>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</si>
  <si>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</si>
  <si>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</si>
  <si>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</si>
  <si>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</si>
  <si>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</si>
  <si>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</si>
  <si>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</si>
  <si>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</si>
  <si>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</si>
  <si>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</si>
  <si>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</si>
  <si>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</si>
  <si>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</si>
  <si>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</si>
  <si>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</si>
  <si>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</si>
  <si>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</si>
  <si>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</si>
  <si>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</si>
  <si>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</si>
  <si>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</si>
  <si>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</si>
  <si>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</si>
  <si>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</si>
  <si>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</si>
  <si>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</si>
  <si>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</si>
  <si>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</si>
  <si>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</si>
  <si>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</si>
  <si>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</si>
  <si>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</si>
  <si>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</si>
  <si>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</si>
  <si>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</si>
  <si>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</si>
  <si>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</si>
  <si>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</si>
  <si>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</si>
  <si>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</si>
  <si>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</si>
  <si>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</si>
  <si>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</si>
  <si>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</si>
  <si>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</si>
  <si>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</si>
  <si>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</si>
  <si>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</si>
  <si>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</si>
  <si>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</si>
  <si>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</si>
  <si>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</si>
  <si>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</si>
  <si>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</si>
  <si>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</si>
  <si>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</si>
  <si>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</si>
  <si>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</si>
  <si>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</si>
  <si>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</si>
  <si>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</si>
  <si>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</si>
  <si>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</si>
  <si>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</si>
  <si>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</si>
  <si>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</si>
  <si>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</si>
  <si>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</si>
  <si>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</si>
  <si>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</si>
  <si>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</si>
  <si>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</si>
  <si>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</si>
  <si>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</si>
  <si>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</si>
  <si>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</si>
  <si>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</si>
  <si>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</si>
  <si>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</si>
  <si>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</si>
  <si>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</si>
  <si>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</si>
  <si>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</si>
  <si>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</si>
  <si>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</si>
  <si>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</si>
  <si>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</si>
  <si>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</si>
  <si>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</si>
  <si>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</si>
  <si>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</si>
  <si>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</si>
  <si>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</si>
  <si>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</si>
  <si>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</si>
  <si>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</si>
  <si>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</si>
  <si>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</si>
  <si>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</si>
  <si>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</si>
  <si>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</si>
  <si>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</si>
  <si>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</si>
  <si>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</si>
  <si>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</si>
  <si>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</si>
  <si>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</si>
  <si>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</si>
  <si>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</si>
  <si>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</si>
  <si>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</si>
  <si>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</si>
  <si>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</si>
  <si>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</si>
  <si>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</si>
  <si>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</si>
  <si>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</si>
  <si>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</si>
  <si>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</si>
  <si>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</si>
  <si>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</si>
  <si>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</si>
  <si>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</si>
  <si>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</si>
  <si>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</si>
  <si>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</si>
  <si>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</si>
  <si>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</si>
  <si>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</si>
  <si>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</si>
  <si>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</si>
  <si>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</si>
  <si>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</si>
  <si>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</si>
  <si>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</si>
  <si>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</si>
  <si>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</si>
  <si>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</si>
  <si>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</si>
  <si>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</si>
  <si>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</si>
  <si>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</si>
  <si>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</si>
  <si>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</si>
  <si>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</si>
  <si>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</si>
  <si>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</si>
  <si>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</si>
  <si>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</si>
  <si>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</si>
  <si>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</si>
  <si>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</si>
  <si>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</si>
  <si>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</si>
  <si>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</si>
  <si>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</si>
  <si>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</si>
  <si>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</si>
  <si>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</si>
  <si>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</si>
  <si>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</si>
  <si>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</si>
  <si>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</si>
  <si>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</si>
  <si>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</si>
  <si>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</si>
  <si>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</si>
  <si>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</si>
  <si>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</si>
  <si>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</si>
  <si>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</si>
  <si>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</si>
  <si>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</si>
  <si>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</si>
  <si>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</si>
  <si>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</si>
  <si>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</si>
  <si>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</si>
  <si>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</si>
  <si>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</si>
  <si>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</si>
  <si>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</si>
  <si>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</si>
  <si>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</si>
  <si>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</si>
  <si>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</si>
  <si>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</si>
  <si>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</si>
  <si>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</si>
  <si>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</si>
  <si>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</si>
  <si>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</si>
  <si>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</si>
  <si>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</si>
  <si>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</si>
  <si>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</si>
  <si>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</si>
  <si>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</si>
  <si>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</si>
  <si>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</si>
  <si>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</si>
  <si>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</si>
  <si>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</si>
  <si>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</si>
  <si>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</si>
  <si>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</si>
  <si>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</si>
  <si>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</si>
  <si>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</si>
  <si>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</si>
  <si>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</si>
  <si>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</si>
  <si>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</si>
  <si>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</si>
  <si>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</si>
  <si>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</si>
  <si>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</si>
  <si>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</si>
  <si>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</si>
  <si>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</si>
  <si>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</si>
  <si>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</si>
  <si>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</si>
  <si>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</si>
  <si>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</si>
  <si>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</si>
  <si>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</si>
  <si>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</si>
  <si>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</si>
  <si>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</si>
  <si>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</si>
  <si>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</si>
  <si>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</si>
  <si>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</si>
  <si>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</si>
  <si>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</si>
  <si>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</si>
  <si>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</si>
  <si>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</si>
  <si>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</si>
  <si>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</si>
  <si>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</si>
  <si>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</si>
  <si>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</si>
  <si>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</si>
  <si>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</si>
  <si>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</si>
  <si>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</si>
  <si>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</si>
  <si>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</si>
  <si>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</si>
  <si>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</si>
  <si>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</si>
  <si>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</si>
  <si>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</si>
  <si>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</si>
  <si>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</si>
  <si>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</si>
  <si>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</si>
  <si>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</si>
  <si>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</si>
  <si>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</si>
  <si>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</si>
  <si>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</si>
  <si>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</si>
  <si>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</si>
  <si>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</si>
  <si>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</si>
  <si>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</si>
  <si>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</si>
  <si>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</si>
  <si>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</si>
  <si>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</si>
  <si>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</si>
  <si>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</si>
  <si>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</si>
  <si>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</si>
  <si>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</si>
  <si>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</si>
  <si>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</si>
  <si>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</si>
  <si>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</si>
  <si>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</si>
  <si>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</si>
  <si>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</si>
  <si>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</si>
  <si>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</si>
  <si>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</si>
  <si>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</si>
  <si>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</si>
  <si>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</si>
  <si>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</si>
  <si>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</si>
  <si>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</si>
  <si>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</si>
  <si>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</si>
  <si>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</si>
  <si>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</si>
  <si>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</si>
  <si>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</si>
  <si>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</si>
  <si>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</si>
  <si>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</si>
  <si>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</si>
  <si>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</si>
  <si>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</si>
  <si>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</si>
  <si>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</si>
  <si>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</si>
  <si>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</si>
  <si>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</si>
  <si>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</si>
  <si>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</si>
  <si>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</si>
  <si>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</si>
  <si>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</si>
  <si>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</si>
  <si>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</si>
  <si>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</si>
  <si>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</si>
  <si>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</si>
  <si>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</si>
  <si>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</si>
  <si>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</si>
  <si>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</si>
  <si>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</si>
  <si>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</si>
  <si>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</si>
  <si>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</si>
  <si>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</si>
  <si>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</si>
  <si>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</si>
  <si>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</si>
  <si>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</si>
  <si>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</si>
  <si>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</si>
  <si>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</si>
  <si>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</si>
  <si>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</si>
  <si>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</si>
  <si>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</si>
  <si>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</si>
  <si>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</si>
  <si>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</si>
  <si>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</si>
  <si>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</si>
  <si>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</si>
  <si>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</si>
  <si>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</si>
  <si>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</si>
  <si>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</si>
  <si>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</si>
  <si>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</si>
  <si>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</si>
  <si>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</si>
  <si>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</si>
  <si>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</si>
  <si>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</si>
  <si>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</si>
  <si>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</si>
  <si>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</si>
  <si>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</si>
  <si>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</si>
  <si>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</si>
  <si>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</si>
  <si>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</si>
  <si>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</si>
  <si>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</si>
  <si>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</si>
  <si>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</si>
  <si>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</si>
  <si>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</si>
  <si>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</si>
  <si>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</si>
  <si>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</si>
  <si>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</si>
  <si>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</si>
  <si>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</si>
  <si>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</si>
  <si>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</si>
  <si>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</si>
  <si>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</si>
  <si>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</si>
  <si>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</si>
  <si>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</si>
  <si>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</si>
  <si>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</si>
  <si>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</si>
  <si>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</si>
  <si>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</si>
  <si>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</si>
  <si>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</si>
  <si>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</si>
  <si>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</si>
  <si>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</si>
  <si>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</si>
  <si>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</si>
  <si>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</si>
  <si>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</si>
  <si>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</si>
  <si>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</si>
  <si>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</si>
  <si>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</si>
  <si>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</si>
  <si>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</si>
  <si>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</si>
  <si>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</si>
  <si>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</si>
  <si>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</si>
  <si>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</si>
  <si>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</si>
  <si>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</si>
  <si>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</si>
  <si>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</si>
  <si>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</si>
  <si>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</si>
  <si>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</si>
  <si>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</si>
  <si>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</si>
  <si>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</si>
  <si>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</si>
  <si>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</si>
  <si>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</si>
  <si>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</si>
  <si>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</si>
  <si>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</si>
  <si>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</si>
  <si>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</si>
  <si>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</si>
  <si>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</si>
  <si>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</si>
  <si>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</si>
  <si>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</si>
  <si>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</si>
  <si>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</si>
  <si>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</si>
  <si>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</si>
  <si>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</si>
  <si>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</si>
  <si>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</si>
  <si>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</si>
  <si>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</si>
  <si>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</si>
  <si>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</si>
  <si>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</si>
  <si>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</si>
  <si>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</si>
  <si>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</si>
  <si>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</si>
  <si>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</si>
  <si>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</si>
  <si>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</si>
  <si>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</si>
  <si>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</si>
  <si>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</si>
  <si>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</si>
  <si>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</si>
  <si>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</si>
  <si>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</si>
  <si>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</si>
  <si>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</si>
  <si>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</si>
  <si>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</si>
  <si>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</si>
  <si>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</si>
  <si>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</si>
  <si>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</si>
  <si>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</si>
  <si>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</si>
  <si>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</si>
  <si>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</si>
  <si>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</si>
  <si>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</si>
  <si>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</si>
  <si>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</si>
  <si>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</si>
  <si>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</si>
  <si>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</si>
  <si>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</si>
  <si>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</si>
  <si>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</si>
  <si>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</si>
  <si>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</si>
  <si>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</si>
  <si>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</si>
  <si>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</si>
  <si>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</si>
  <si>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</si>
  <si>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</si>
  <si>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</si>
  <si>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</si>
  <si>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</si>
  <si>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</si>
  <si>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</si>
  <si>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</si>
  <si>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</si>
  <si>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</si>
  <si>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</si>
  <si>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</si>
  <si>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</si>
  <si>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</si>
  <si>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</si>
  <si>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</si>
  <si>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</si>
  <si>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</si>
  <si>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</si>
  <si>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</si>
  <si>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</si>
  <si>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</si>
  <si>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</si>
  <si>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</si>
  <si>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</si>
  <si>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</si>
  <si>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</si>
  <si>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</si>
  <si>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</si>
  <si>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</si>
  <si>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</si>
  <si>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</si>
  <si>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</si>
  <si>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</si>
  <si>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</si>
  <si>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</si>
  <si>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</si>
  <si>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</si>
  <si>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</si>
  <si>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</si>
  <si>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</si>
  <si>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</si>
  <si>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</si>
  <si>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</si>
  <si>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</si>
  <si>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</si>
  <si>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</si>
  <si>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</si>
  <si>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</si>
  <si>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</si>
  <si>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</si>
  <si>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</si>
  <si>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</si>
  <si>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</si>
  <si>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</si>
  <si>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</si>
  <si>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</si>
  <si>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</si>
  <si>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</si>
  <si>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</si>
  <si>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</si>
  <si>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</si>
  <si>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</si>
  <si>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</si>
  <si>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</si>
  <si>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</si>
  <si>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</si>
  <si>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</si>
  <si>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</si>
  <si>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</si>
  <si>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</si>
  <si>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</si>
  <si>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</si>
  <si>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</si>
  <si>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</si>
  <si>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</si>
  <si>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</si>
  <si>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</si>
  <si>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</si>
  <si>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</si>
  <si>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</si>
  <si>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</si>
  <si>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</si>
  <si>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</si>
  <si>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</si>
  <si>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</si>
  <si>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</si>
  <si>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</si>
  <si>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</si>
  <si>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</si>
  <si>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</si>
  <si>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</si>
  <si>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</si>
  <si>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</si>
  <si>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</si>
  <si>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</si>
  <si>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</si>
  <si>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</si>
  <si>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</si>
  <si>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</si>
  <si>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</si>
  <si>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</si>
  <si>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</si>
  <si>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</si>
  <si>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</si>
  <si>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</si>
  <si>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</si>
  <si>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</si>
  <si>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</si>
  <si>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</si>
  <si>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</si>
  <si>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</si>
  <si>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</si>
  <si>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</si>
  <si>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</si>
  <si>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</si>
  <si>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</si>
  <si>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</si>
  <si>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</si>
  <si>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</si>
  <si>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</si>
  <si>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</si>
  <si>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</si>
  <si>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</si>
  <si>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</si>
  <si>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</si>
  <si>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</si>
  <si>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</si>
  <si>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</si>
  <si>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</si>
  <si>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</si>
  <si>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</si>
  <si>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</si>
  <si>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</si>
  <si>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</si>
  <si>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</si>
  <si>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</si>
  <si>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</si>
  <si>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</si>
  <si>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</si>
  <si>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</si>
  <si>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</si>
  <si>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</si>
  <si>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</si>
  <si>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</si>
  <si>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</si>
  <si>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</si>
  <si>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</si>
  <si>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</si>
  <si>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</si>
  <si>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</si>
  <si>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</si>
  <si>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</si>
  <si>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</si>
  <si>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</si>
  <si>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</si>
  <si>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</si>
  <si>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</si>
  <si>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</si>
  <si>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</si>
  <si>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</si>
  <si>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</si>
  <si>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</si>
  <si>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</si>
  <si>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</si>
  <si>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</si>
  <si>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</si>
  <si>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</si>
  <si>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</si>
  <si>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</si>
  <si>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</si>
  <si>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</si>
  <si>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</si>
  <si>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</si>
  <si>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</si>
  <si>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</si>
  <si>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</si>
  <si>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</si>
  <si>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</si>
  <si>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</si>
  <si>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</si>
  <si>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</si>
  <si>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</si>
  <si>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</si>
  <si>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</si>
  <si>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</si>
  <si>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</si>
  <si>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</si>
  <si>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</si>
  <si>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</si>
  <si>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</si>
  <si>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</si>
  <si>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</si>
  <si>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</si>
  <si>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</si>
  <si>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</si>
  <si>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</si>
  <si>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</si>
  <si>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</si>
  <si>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</si>
  <si>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</si>
  <si>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</si>
  <si>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</si>
  <si>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</si>
  <si>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</si>
  <si>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</si>
  <si>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</si>
  <si>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</si>
  <si>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</si>
  <si>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</si>
  <si>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</si>
  <si>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</si>
  <si>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</si>
  <si>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</si>
  <si>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</si>
  <si>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</si>
  <si>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</si>
  <si>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</si>
  <si>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</si>
  <si>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</si>
  <si>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</si>
  <si>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</si>
  <si>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</si>
  <si>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</si>
  <si>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</si>
  <si>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</si>
  <si>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</si>
  <si>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</si>
  <si>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</si>
  <si>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</si>
  <si>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</si>
  <si>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</si>
  <si>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</si>
  <si>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</si>
  <si>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</si>
  <si>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</si>
  <si>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</si>
  <si>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</si>
  <si>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</si>
  <si>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</si>
  <si>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</si>
  <si>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</si>
  <si>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</si>
  <si>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</si>
  <si>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</si>
  <si>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</si>
  <si>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</si>
  <si>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</si>
  <si>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</si>
  <si>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</si>
  <si>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</si>
  <si>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</si>
  <si>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</si>
  <si>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</si>
  <si>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</si>
  <si>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</si>
  <si>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</si>
  <si>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</si>
  <si>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</si>
  <si>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</si>
  <si>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</si>
  <si>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</si>
  <si>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</si>
  <si>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</si>
  <si>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</si>
  <si>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</si>
  <si>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</si>
  <si>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</si>
  <si>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</si>
  <si>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</si>
  <si>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</si>
  <si>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</si>
  <si>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</si>
  <si>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</si>
  <si>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</si>
  <si>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</si>
  <si>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</si>
  <si>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</si>
  <si>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</si>
  <si>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</si>
  <si>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</si>
  <si>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</si>
  <si>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</si>
  <si>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</si>
  <si>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</si>
  <si>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</si>
  <si>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</si>
  <si>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</si>
  <si>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</si>
  <si>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</si>
  <si>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</si>
  <si>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</si>
  <si>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</si>
  <si>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</si>
  <si>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</si>
  <si>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</si>
  <si>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</si>
  <si>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</si>
  <si>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</si>
  <si>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</si>
  <si>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</si>
  <si>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</si>
  <si>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</si>
  <si>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</si>
  <si>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</si>
  <si>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</si>
  <si>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</si>
  <si>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</si>
  <si>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</si>
  <si>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</si>
  <si>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</si>
  <si>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</si>
  <si>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</si>
  <si>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</si>
  <si>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</si>
  <si>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</si>
  <si>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</si>
  <si>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</si>
  <si>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</si>
  <si>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</si>
  <si>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</si>
  <si>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</si>
  <si>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</si>
  <si>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</si>
  <si>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</si>
  <si>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</si>
  <si>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</si>
  <si>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</si>
  <si>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</si>
  <si>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</si>
  <si>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</si>
  <si>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</si>
  <si>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</si>
  <si>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</si>
  <si>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</si>
  <si>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</si>
  <si>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</si>
  <si>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</si>
  <si>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</si>
  <si>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</si>
  <si>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</si>
  <si>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</si>
  <si>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</si>
  <si>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</si>
  <si>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</si>
  <si>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</si>
  <si>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</si>
  <si>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</si>
  <si>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</si>
  <si>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</si>
  <si>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</si>
  <si>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</si>
  <si>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</si>
  <si>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</si>
  <si>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</si>
  <si>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</si>
  <si>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</si>
  <si>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</si>
  <si>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</si>
  <si>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</si>
  <si>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</si>
  <si>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</si>
  <si>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</si>
  <si>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</si>
  <si>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</si>
  <si>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</si>
  <si>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</si>
  <si>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</si>
  <si>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</si>
  <si>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</si>
  <si>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</si>
  <si>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</si>
  <si>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</si>
  <si>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</si>
  <si>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</si>
  <si>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</si>
  <si>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</si>
  <si>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</si>
  <si>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</si>
  <si>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</si>
  <si>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</si>
  <si>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</si>
  <si>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</si>
  <si>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</si>
  <si>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</si>
  <si>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</si>
  <si>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</si>
  <si>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</si>
  <si>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</si>
  <si>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</si>
  <si>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</si>
  <si>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</si>
  <si>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</si>
  <si>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</si>
  <si>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</si>
  <si>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</si>
  <si>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</si>
  <si>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</si>
  <si>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</si>
  <si>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</si>
  <si>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</si>
  <si>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</si>
  <si>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</si>
  <si>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</si>
  <si>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</si>
  <si>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</si>
  <si>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</si>
  <si>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</si>
  <si>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</si>
  <si>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</si>
  <si>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</si>
  <si>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</si>
  <si>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</si>
  <si>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</si>
  <si>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</si>
  <si>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</si>
  <si>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</si>
  <si>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</si>
  <si>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</si>
  <si>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</si>
  <si>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</si>
  <si>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</si>
  <si>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</si>
  <si>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</si>
  <si>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</si>
  <si>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</si>
  <si>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</si>
  <si>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</si>
  <si>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</si>
  <si>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</si>
  <si>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</si>
  <si>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</si>
  <si>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</si>
  <si>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</si>
  <si>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</si>
  <si>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</si>
  <si>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</si>
  <si>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</si>
  <si>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</si>
  <si>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</si>
  <si>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</si>
  <si>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</si>
  <si>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</si>
  <si>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</si>
  <si>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</si>
  <si>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</si>
  <si>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</si>
  <si>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</si>
  <si>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</si>
  <si>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</si>
  <si>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</si>
  <si>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</si>
  <si>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</si>
  <si>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</si>
  <si>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</si>
  <si>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</si>
  <si>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</si>
  <si>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</si>
  <si>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</si>
  <si>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</si>
  <si>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</si>
  <si>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</si>
  <si>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</si>
  <si>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</si>
  <si>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</si>
  <si>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</si>
  <si>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</si>
  <si>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</si>
  <si>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</si>
  <si>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</si>
  <si>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</si>
  <si>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</si>
  <si>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</si>
  <si>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</si>
  <si>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</si>
  <si>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</si>
  <si>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</si>
  <si>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</si>
  <si>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</si>
  <si>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</si>
  <si>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</si>
  <si>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</si>
  <si>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</si>
  <si>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</si>
  <si>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</si>
  <si>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</si>
  <si>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</si>
  <si>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</si>
  <si>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</si>
  <si>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</si>
  <si>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</si>
  <si>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</si>
  <si>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</si>
  <si>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</si>
  <si>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</si>
  <si>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</si>
  <si>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</si>
  <si>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</si>
  <si>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</si>
  <si>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</si>
  <si>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</si>
  <si>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</si>
  <si>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</si>
  <si>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</si>
  <si>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</si>
  <si>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</si>
  <si>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</si>
  <si>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</si>
  <si>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</si>
  <si>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</si>
  <si>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</si>
  <si>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</si>
  <si>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</si>
  <si>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</si>
  <si>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</si>
  <si>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</si>
  <si>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</si>
  <si>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</si>
  <si>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</si>
  <si>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</si>
  <si>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</si>
  <si>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</si>
  <si>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</si>
  <si>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</si>
  <si>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</si>
  <si>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</si>
  <si>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</si>
  <si>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</si>
  <si>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</si>
  <si>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</si>
  <si>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</si>
  <si>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</si>
  <si>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</si>
  <si>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</si>
  <si>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</si>
  <si>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</si>
  <si>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</si>
  <si>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</si>
  <si>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</si>
  <si>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</si>
  <si>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</si>
  <si>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</si>
  <si>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</si>
  <si>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</si>
  <si>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</si>
  <si>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</si>
  <si>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</si>
  <si>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</si>
  <si>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</si>
  <si>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</si>
  <si>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</si>
  <si>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</si>
  <si>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</si>
  <si>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</si>
  <si>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</si>
  <si>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</si>
  <si>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</si>
  <si>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</si>
  <si>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</si>
  <si>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</si>
  <si>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</si>
  <si>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</si>
  <si>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</si>
  <si>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</si>
  <si>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</si>
  <si>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</si>
  <si>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</si>
  <si>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</si>
  <si>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</si>
  <si>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</si>
  <si>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</si>
  <si>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</si>
  <si>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</si>
  <si>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</si>
  <si>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</si>
  <si>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</si>
  <si>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</si>
  <si>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</si>
  <si>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</si>
  <si>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</si>
  <si>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</si>
  <si>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</si>
  <si>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</si>
  <si>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</si>
  <si>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</si>
  <si>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</si>
  <si>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</si>
  <si>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</si>
  <si>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</si>
  <si>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</si>
  <si>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</si>
  <si>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</si>
  <si>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</si>
  <si>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</si>
  <si>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</si>
  <si>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</si>
  <si>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</si>
  <si>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</si>
  <si>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</si>
  <si>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</si>
  <si>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</si>
  <si>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</si>
  <si>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</si>
  <si>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</si>
  <si>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</si>
  <si>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</si>
  <si>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</si>
  <si>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</si>
  <si>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</si>
  <si>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</si>
  <si>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</si>
  <si>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</si>
  <si>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</si>
  <si>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</si>
  <si>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</si>
  <si>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</si>
  <si>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</si>
  <si>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</si>
  <si>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</si>
  <si>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</si>
  <si>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</si>
  <si>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</si>
  <si>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</si>
  <si>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</si>
  <si>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</si>
  <si>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</si>
  <si>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</si>
  <si>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</si>
  <si>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</si>
  <si>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</si>
  <si>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</si>
  <si>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</si>
  <si>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</si>
  <si>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</si>
  <si>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</si>
  <si>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</si>
  <si>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</si>
  <si>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</si>
  <si>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</si>
  <si>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</si>
  <si>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</si>
  <si>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</si>
  <si>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</si>
  <si>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</si>
  <si>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</si>
  <si>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</si>
  <si>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</si>
  <si>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</si>
  <si>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</si>
  <si>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</si>
  <si>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</si>
  <si>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</si>
  <si>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</si>
  <si>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</si>
  <si>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</si>
  <si>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</si>
  <si>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</si>
  <si>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</si>
  <si>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</si>
  <si>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</si>
  <si>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</si>
  <si>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</si>
  <si>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</si>
  <si>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</si>
  <si>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</si>
  <si>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</si>
  <si>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</si>
  <si>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</si>
  <si>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</si>
  <si>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</si>
  <si>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</si>
  <si>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</si>
  <si>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</si>
  <si>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</si>
  <si>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</si>
  <si>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</si>
  <si>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</si>
  <si>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</si>
  <si>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</si>
  <si>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</si>
  <si>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</si>
  <si>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</si>
  <si>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</si>
  <si>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</si>
  <si>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</si>
  <si>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</si>
  <si>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</si>
  <si>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</si>
  <si>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</si>
  <si>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</si>
  <si>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</si>
  <si>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</si>
  <si>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</si>
  <si>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</si>
  <si>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</si>
  <si>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</si>
  <si>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</si>
  <si>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</si>
  <si>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</si>
  <si>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</si>
  <si>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</si>
  <si>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</si>
  <si>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</si>
  <si>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</si>
  <si>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</si>
  <si>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</si>
  <si>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</si>
  <si>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</si>
  <si>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</si>
  <si>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</si>
  <si>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</si>
  <si>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</si>
  <si>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</si>
  <si>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</si>
  <si>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</si>
  <si>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</si>
  <si>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</si>
  <si>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</si>
  <si>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</si>
  <si>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</si>
  <si>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</si>
  <si>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</si>
  <si>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</si>
  <si>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</si>
  <si>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</si>
  <si>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</si>
  <si>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</si>
  <si>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</si>
  <si>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</si>
  <si>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</si>
  <si>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</si>
  <si>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</si>
  <si>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</si>
  <si>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</si>
  <si>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</si>
  <si>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</si>
  <si>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</si>
  <si>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</si>
  <si>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</si>
  <si>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</si>
  <si>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</si>
  <si>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</si>
  <si>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</si>
  <si>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</si>
  <si>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</si>
  <si>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</si>
  <si>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</si>
  <si>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</si>
  <si>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</si>
  <si>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</si>
  <si>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</si>
  <si>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</si>
  <si>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</si>
  <si>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</si>
  <si>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</si>
  <si>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</si>
  <si>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</si>
  <si>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</si>
  <si>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</si>
  <si>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</si>
  <si>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</si>
  <si>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</si>
  <si>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</si>
  <si>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</si>
  <si>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</si>
  <si>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</si>
  <si>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</si>
  <si>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</si>
  <si>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</si>
  <si>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</si>
  <si>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</si>
  <si>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</si>
  <si>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</si>
  <si>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</si>
  <si>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</si>
  <si>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</si>
  <si>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</si>
  <si>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</si>
  <si>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</si>
  <si>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</si>
  <si>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</si>
  <si>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</si>
  <si>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</si>
  <si>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</si>
  <si>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</si>
  <si>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</si>
  <si>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</si>
  <si>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</si>
  <si>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</si>
  <si>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</si>
  <si>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</si>
  <si>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</si>
  <si>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</si>
  <si>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</si>
  <si>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</si>
  <si>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</si>
  <si>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</si>
  <si>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</si>
  <si>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</si>
  <si>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</si>
  <si>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</si>
  <si>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</si>
  <si>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</si>
  <si>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</si>
  <si>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</si>
  <si>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</si>
  <si>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</si>
  <si>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</si>
  <si>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</si>
  <si>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</si>
  <si>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</si>
  <si>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</si>
  <si>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</si>
  <si>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</si>
  <si>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</si>
  <si>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</si>
  <si>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</si>
  <si>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</si>
  <si>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</si>
  <si>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</si>
  <si>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</si>
  <si>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</si>
  <si>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</si>
  <si>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</si>
  <si>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</si>
  <si>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</si>
  <si>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</si>
  <si>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</si>
  <si>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</si>
  <si>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</si>
  <si>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</si>
  <si>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</si>
  <si>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</si>
  <si>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</si>
  <si>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</si>
  <si>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</si>
  <si>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</si>
  <si>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</si>
  <si>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</si>
  <si>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</si>
  <si>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</si>
  <si>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</si>
  <si>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</si>
  <si>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</si>
  <si>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</si>
  <si>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</si>
  <si>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</si>
  <si>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</si>
  <si>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</si>
  <si>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</si>
  <si>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</si>
  <si>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</si>
  <si>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</si>
  <si>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</si>
  <si>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</si>
  <si>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</si>
  <si>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</si>
  <si>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</si>
  <si>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</si>
  <si>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</si>
  <si>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</si>
  <si>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</si>
  <si>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</si>
  <si>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</si>
  <si>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</si>
  <si>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</si>
  <si>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</si>
  <si>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</si>
  <si>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</si>
  <si>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</si>
  <si>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</si>
  <si>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</si>
  <si>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</si>
  <si>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</si>
  <si>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</si>
  <si>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</si>
  <si>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</si>
  <si>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</si>
  <si>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</si>
  <si>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</si>
  <si>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</si>
  <si>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</si>
  <si>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</si>
  <si>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</si>
  <si>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</si>
  <si>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</si>
  <si>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</si>
  <si>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</si>
  <si>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</si>
  <si>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</si>
  <si>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</si>
  <si>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</si>
  <si>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</si>
  <si>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</si>
  <si>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</si>
  <si>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</si>
  <si>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</si>
  <si>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</si>
  <si>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</si>
  <si>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</si>
  <si>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</si>
  <si>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</si>
  <si>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</si>
  <si>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</si>
  <si>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</si>
  <si>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</si>
  <si>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</si>
  <si>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</si>
  <si>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</si>
  <si>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</si>
  <si>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</si>
  <si>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</si>
  <si>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</si>
  <si>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</si>
  <si>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</si>
  <si>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</si>
  <si>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</si>
  <si>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</si>
  <si>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</si>
  <si>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</si>
  <si>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</si>
  <si>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</si>
  <si>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</si>
  <si>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</si>
  <si>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</si>
  <si>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</si>
  <si>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</si>
  <si>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</si>
  <si>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</si>
  <si>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</si>
  <si>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</si>
  <si>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</si>
  <si>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</si>
  <si>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</si>
  <si>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</si>
  <si>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</si>
  <si>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</si>
  <si>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</si>
  <si>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</si>
  <si>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</si>
  <si>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</si>
  <si>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</si>
  <si>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</si>
  <si>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</si>
  <si>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</si>
  <si>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</si>
  <si>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</si>
  <si>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</si>
  <si>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</si>
  <si>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</si>
  <si>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</si>
  <si>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</si>
  <si>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</si>
  <si>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</si>
  <si>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</si>
  <si>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</si>
  <si>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</si>
  <si>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</si>
  <si>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</si>
  <si>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</si>
  <si>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</si>
  <si>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</si>
  <si>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</si>
  <si>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</si>
  <si>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</si>
  <si>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</si>
  <si>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</si>
  <si>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</si>
  <si>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</si>
  <si>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</si>
  <si>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</si>
  <si>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</si>
  <si>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</si>
  <si>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</si>
  <si>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</si>
  <si>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</si>
  <si>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</si>
  <si>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</si>
  <si>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</si>
  <si>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</si>
  <si>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</si>
  <si>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</si>
  <si>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</si>
  <si>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</si>
  <si>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</si>
  <si>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</si>
  <si>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</si>
  <si>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</si>
  <si>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</si>
  <si>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</si>
  <si>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</si>
  <si>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</si>
  <si>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</si>
  <si>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</si>
  <si>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</si>
  <si>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</si>
  <si>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</si>
  <si>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</si>
  <si>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</si>
  <si>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</si>
  <si>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</si>
  <si>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</si>
  <si>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</si>
  <si>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</si>
  <si>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</si>
  <si>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</si>
  <si>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</si>
  <si>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</si>
  <si>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</si>
  <si>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</si>
  <si>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</si>
  <si>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</si>
  <si>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</si>
  <si>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</si>
  <si>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</si>
  <si>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</si>
  <si>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</si>
  <si>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</si>
  <si>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</si>
  <si>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</si>
  <si>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</si>
  <si>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</si>
  <si>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</si>
  <si>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</si>
  <si>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</si>
  <si>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</si>
  <si>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</si>
  <si>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</si>
  <si>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</si>
  <si>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</si>
  <si>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</si>
  <si>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</si>
  <si>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</si>
  <si>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</si>
  <si>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</si>
  <si>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</si>
  <si>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</si>
  <si>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</si>
  <si>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</si>
  <si>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</si>
  <si>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</si>
  <si>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</si>
  <si>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</si>
  <si>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</si>
  <si>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</si>
  <si>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</si>
  <si>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</si>
  <si>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</si>
  <si>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</si>
  <si>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</si>
  <si>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</si>
  <si>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</si>
  <si>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</si>
  <si>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</si>
  <si>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</si>
  <si>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</si>
  <si>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</si>
  <si>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</si>
  <si>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</si>
  <si>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</si>
  <si>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</si>
  <si>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</si>
  <si>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</si>
  <si>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</si>
  <si>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</si>
  <si>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</si>
  <si>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</si>
  <si>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</si>
  <si>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</si>
  <si>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</si>
  <si>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</si>
  <si>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</si>
  <si>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</si>
  <si>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</si>
  <si>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</si>
  <si>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</si>
  <si>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</si>
  <si>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</si>
  <si>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</si>
  <si>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</si>
  <si>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</si>
  <si>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</si>
  <si>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</si>
  <si>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</si>
  <si>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</si>
  <si>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</si>
  <si>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</si>
  <si>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</si>
  <si>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</si>
  <si>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</si>
  <si>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</si>
  <si>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</si>
  <si>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</si>
  <si>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</si>
  <si>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</si>
  <si>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</si>
  <si>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</si>
  <si>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</si>
  <si>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</si>
  <si>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</si>
  <si>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</si>
  <si>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</si>
  <si>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</si>
  <si>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</si>
  <si>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</si>
  <si>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</si>
  <si>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</si>
  <si>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</si>
  <si>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</si>
  <si>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</si>
  <si>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</si>
  <si>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</si>
  <si>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</si>
  <si>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</si>
  <si>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</si>
  <si>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</si>
  <si>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</si>
  <si>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</si>
  <si>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</si>
  <si>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</si>
  <si>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</si>
  <si>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</si>
  <si>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</si>
  <si>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</si>
  <si>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</si>
  <si>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</si>
  <si>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</si>
  <si>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</si>
  <si>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</si>
  <si>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</si>
  <si>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</si>
  <si>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</si>
  <si>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</si>
  <si>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</si>
  <si>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</si>
  <si>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</si>
  <si>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</si>
  <si>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</si>
  <si>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</si>
  <si>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</si>
  <si>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</si>
  <si>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</si>
  <si>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</si>
  <si>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</si>
  <si>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</si>
  <si>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</si>
  <si>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</si>
  <si>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</si>
  <si>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</si>
  <si>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</si>
  <si>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</si>
  <si>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</si>
  <si>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</si>
  <si>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</si>
  <si>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</si>
  <si>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</si>
  <si>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</si>
  <si>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</si>
  <si>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</si>
  <si>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</si>
  <si>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</si>
  <si>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</si>
  <si>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</si>
  <si>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</si>
  <si>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</si>
  <si>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</si>
  <si>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</si>
  <si>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</si>
  <si>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</si>
  <si>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</si>
  <si>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</si>
  <si>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</si>
  <si>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</si>
  <si>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</si>
  <si>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</si>
  <si>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</si>
  <si>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</si>
  <si>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</si>
  <si>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</si>
  <si>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</si>
  <si>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</si>
  <si>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</si>
  <si>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</si>
  <si>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</si>
  <si>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</si>
  <si>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</si>
  <si>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</si>
  <si>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</si>
  <si>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</si>
  <si>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</si>
  <si>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</si>
  <si>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</si>
  <si>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</si>
  <si>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</si>
  <si>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</si>
  <si>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</si>
  <si>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</si>
  <si>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</si>
  <si>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</si>
  <si>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</si>
  <si>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</si>
  <si>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</si>
  <si>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</si>
  <si>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</si>
  <si>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</si>
  <si>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</si>
  <si>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</si>
  <si>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</si>
  <si>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</si>
  <si>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</si>
  <si>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</si>
  <si>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</si>
  <si>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</si>
  <si>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</si>
  <si>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</si>
  <si>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</si>
  <si>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</si>
  <si>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</si>
  <si>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</si>
  <si>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</si>
  <si>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</si>
  <si>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</si>
  <si>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</si>
  <si>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</si>
  <si>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</si>
  <si>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</si>
  <si>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</si>
  <si>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</si>
  <si>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</si>
  <si>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</si>
  <si>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</si>
  <si>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</si>
  <si>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</si>
  <si>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</si>
  <si>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</si>
  <si>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</si>
  <si>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</si>
  <si>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</si>
  <si>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</si>
  <si>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</si>
  <si>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</si>
  <si>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</si>
  <si>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</si>
  <si>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</si>
  <si>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</si>
  <si>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</si>
  <si>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</si>
  <si>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</si>
  <si>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</si>
  <si>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</si>
  <si>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</si>
  <si>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</si>
  <si>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</si>
  <si>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</si>
  <si>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</si>
  <si>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</si>
  <si>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</si>
  <si>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</si>
  <si>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</si>
  <si>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</si>
  <si>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</si>
  <si>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</si>
  <si>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</si>
  <si>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</si>
  <si>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</si>
  <si>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</si>
  <si>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</si>
  <si>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</si>
  <si>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</si>
  <si>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</si>
  <si>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</si>
  <si>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</si>
  <si>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</si>
  <si>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</si>
  <si>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</si>
  <si>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</si>
  <si>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</si>
  <si>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</si>
  <si>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</si>
  <si>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</si>
  <si>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</si>
  <si>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</si>
  <si>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</si>
  <si>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</si>
  <si>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</si>
  <si>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</si>
  <si>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</si>
  <si>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</si>
  <si>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</si>
  <si>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</si>
  <si>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</si>
  <si>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</si>
  <si>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</si>
  <si>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</si>
  <si>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</si>
  <si>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</si>
  <si>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</si>
  <si>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</si>
  <si>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</si>
  <si>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</si>
  <si>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</si>
  <si>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</si>
  <si>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</si>
  <si>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</si>
  <si>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</si>
  <si>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</si>
  <si>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</si>
  <si>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</si>
  <si>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</si>
  <si>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</si>
  <si>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</si>
  <si>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</si>
  <si>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</si>
  <si>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</si>
  <si>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</si>
  <si>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</si>
  <si>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</si>
  <si>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</si>
  <si>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</si>
  <si>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</si>
  <si>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</si>
  <si>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</si>
  <si>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</si>
  <si>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</si>
  <si>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</si>
  <si>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</si>
  <si>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</si>
  <si>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</si>
  <si>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</si>
  <si>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</si>
  <si>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</si>
  <si>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</si>
  <si>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</si>
  <si>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</si>
  <si>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</si>
  <si>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</si>
  <si>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</si>
  <si>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</si>
  <si>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</si>
  <si>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</si>
  <si>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</si>
  <si>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</si>
  <si>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</si>
  <si>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</si>
  <si>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</si>
  <si>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</si>
  <si>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</si>
  <si>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</si>
  <si>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</si>
  <si>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</si>
  <si>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</si>
  <si>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</si>
  <si>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</si>
  <si>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</si>
  <si>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</si>
  <si>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</si>
  <si>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</si>
  <si>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</si>
  <si>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</si>
  <si>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</si>
  <si>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</si>
  <si>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</si>
  <si>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</si>
  <si>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</si>
  <si>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</si>
  <si>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</si>
  <si>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</si>
  <si>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</si>
  <si>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</si>
  <si>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</si>
  <si>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</si>
  <si>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</si>
  <si>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</si>
  <si>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</si>
  <si>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</si>
  <si>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</si>
  <si>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</si>
  <si>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</si>
  <si>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</si>
  <si>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</si>
  <si>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</si>
  <si>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</si>
  <si>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</si>
  <si>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</si>
  <si>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</si>
  <si>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</si>
  <si>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</si>
  <si>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</si>
  <si>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</si>
  <si>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</si>
  <si>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</si>
  <si>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</si>
  <si>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</si>
  <si>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</si>
  <si>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</si>
  <si>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</si>
  <si>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</si>
  <si>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</si>
  <si>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</si>
  <si>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</si>
  <si>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</si>
  <si>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</si>
  <si>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</si>
  <si>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</si>
  <si>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</si>
  <si>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</si>
  <si>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</si>
  <si>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</si>
  <si>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</si>
  <si>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</si>
  <si>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</si>
  <si>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</si>
  <si>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</si>
  <si>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</si>
  <si>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</si>
  <si>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</si>
  <si>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</si>
  <si>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</si>
  <si>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</si>
  <si>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</si>
  <si>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</si>
  <si>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</si>
  <si>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</si>
  <si>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</si>
  <si>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</si>
  <si>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</si>
  <si>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</si>
  <si>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</si>
  <si>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</si>
  <si>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</si>
  <si>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</si>
  <si>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</si>
  <si>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</si>
  <si>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</si>
  <si>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</si>
  <si>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</si>
  <si>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</si>
  <si>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</si>
  <si>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</si>
  <si>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</si>
  <si>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</si>
  <si>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</si>
  <si>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</si>
  <si>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</si>
  <si>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</si>
  <si>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</si>
  <si>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</si>
  <si>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</si>
  <si>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</si>
  <si>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</si>
  <si>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</si>
  <si>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</si>
  <si>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</si>
  <si>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</si>
  <si>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</si>
  <si>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</si>
  <si>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</si>
  <si>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</si>
  <si>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</si>
  <si>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</si>
  <si>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</si>
  <si>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</si>
  <si>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</si>
  <si>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</si>
  <si>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</si>
  <si>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</si>
  <si>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</si>
  <si>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</si>
  <si>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</si>
  <si>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</si>
  <si>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</si>
  <si>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</si>
  <si>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</si>
  <si>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</si>
  <si>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</si>
  <si>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</si>
  <si>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</si>
  <si>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</si>
  <si>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</si>
  <si>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</si>
  <si>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</si>
  <si>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</si>
  <si>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</si>
  <si>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</si>
  <si>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</si>
  <si>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</si>
  <si>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</si>
  <si>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</si>
  <si>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</si>
  <si>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</si>
  <si>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</si>
  <si>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</si>
  <si>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</si>
  <si>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</si>
  <si>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</si>
  <si>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</si>
  <si>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</si>
  <si>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</si>
  <si>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</si>
  <si>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</si>
  <si>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</si>
  <si>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</si>
  <si>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</si>
  <si>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</si>
  <si>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</si>
  <si>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</si>
  <si>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</si>
  <si>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</si>
  <si>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</si>
  <si>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</si>
  <si>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</si>
  <si>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</si>
  <si>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</si>
  <si>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</si>
  <si>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</si>
  <si>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</si>
  <si>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</si>
  <si>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</si>
  <si>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</si>
  <si>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</si>
  <si>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</si>
  <si>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</si>
  <si>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</si>
  <si>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</si>
  <si>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</si>
  <si>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</si>
  <si>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</si>
  <si>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</si>
  <si>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</si>
  <si>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</si>
  <si>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</si>
  <si>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</si>
  <si>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</si>
  <si>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</si>
  <si>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</si>
  <si>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</si>
  <si>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</si>
  <si>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</si>
  <si>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</si>
  <si>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</si>
  <si>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</si>
  <si>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</si>
  <si>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</si>
  <si>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</si>
  <si>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</si>
  <si>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</si>
  <si>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</si>
  <si>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</si>
  <si>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</si>
  <si>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</si>
  <si>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</si>
  <si>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</si>
  <si>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</si>
  <si>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</si>
  <si>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</si>
  <si>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</si>
  <si>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</si>
  <si>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</si>
  <si>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</si>
  <si>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</si>
  <si>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</si>
  <si>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</si>
  <si>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</si>
  <si>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</si>
  <si>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</si>
  <si>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</si>
  <si>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</si>
  <si>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</si>
  <si>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</si>
  <si>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</si>
  <si>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</si>
  <si>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</si>
  <si>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</si>
  <si>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</si>
  <si>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</si>
  <si>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</si>
  <si>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</si>
  <si>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</si>
  <si>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</si>
  <si>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</si>
  <si>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</si>
  <si>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</si>
  <si>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</si>
  <si>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</si>
  <si>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</si>
  <si>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</si>
  <si>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</si>
  <si>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</si>
  <si>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</si>
  <si>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</si>
  <si>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</si>
  <si>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</si>
  <si>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</si>
  <si>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</si>
  <si>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</si>
  <si>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</si>
  <si>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</si>
  <si>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</si>
  <si>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</si>
  <si>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</si>
  <si>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</si>
  <si>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</si>
  <si>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</si>
  <si>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</si>
  <si>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</si>
  <si>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</si>
  <si>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</si>
  <si>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</si>
  <si>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</si>
  <si>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</si>
  <si>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</si>
  <si>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</si>
  <si>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</si>
  <si>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</si>
  <si>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</si>
  <si>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</si>
  <si>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</si>
  <si>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</si>
  <si>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</si>
  <si>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</si>
  <si>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</si>
  <si>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</si>
  <si>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</si>
  <si>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</si>
  <si>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</si>
  <si>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</si>
  <si>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</si>
  <si>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</si>
  <si>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</si>
  <si>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</si>
  <si>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</si>
  <si>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</si>
  <si>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</si>
  <si>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</si>
  <si>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</si>
  <si>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</si>
  <si>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</si>
  <si>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</si>
  <si>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</si>
  <si>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</si>
  <si>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</si>
  <si>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</si>
  <si>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</si>
  <si>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</si>
  <si>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</si>
  <si>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</si>
  <si>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</si>
  <si>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</si>
  <si>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</si>
  <si>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</si>
  <si>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</si>
  <si>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</si>
  <si>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</si>
  <si>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</si>
  <si>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</si>
  <si>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</si>
  <si>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</si>
  <si>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</si>
  <si>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</si>
  <si>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</si>
  <si>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</si>
  <si>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</si>
  <si>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</si>
  <si>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</si>
  <si>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</si>
  <si>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</si>
  <si>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</si>
  <si>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</si>
  <si>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</si>
  <si>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</si>
  <si>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</si>
  <si>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</si>
  <si>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</si>
  <si>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</si>
  <si>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</si>
  <si>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</si>
  <si>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</si>
  <si>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</si>
  <si>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</si>
  <si>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</si>
  <si>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</si>
  <si>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</si>
  <si>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</si>
  <si>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</si>
  <si>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</si>
  <si>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</si>
  <si>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</si>
  <si>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</si>
  <si>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</si>
  <si>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</si>
  <si>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</si>
  <si>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</si>
  <si>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</si>
  <si>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</si>
  <si>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</si>
  <si>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</si>
  <si>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</si>
  <si>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</si>
  <si>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</si>
  <si>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</si>
  <si>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</si>
  <si>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</si>
  <si>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</si>
  <si>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</si>
  <si>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</si>
  <si>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</si>
  <si>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</si>
  <si>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</si>
  <si>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</si>
  <si>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</si>
  <si>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</si>
  <si>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</si>
  <si>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</si>
  <si>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</si>
  <si>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</si>
  <si>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</si>
  <si>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</si>
  <si>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</si>
  <si>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</si>
  <si>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</si>
  <si>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</si>
  <si>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</si>
  <si>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</si>
  <si>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</si>
  <si>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</si>
  <si>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</si>
  <si>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</si>
  <si>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</si>
  <si>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</si>
  <si>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</si>
  <si>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</si>
  <si>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</si>
  <si>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</si>
  <si>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</si>
  <si>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</si>
  <si>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</si>
  <si>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</si>
  <si>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</si>
  <si>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</si>
  <si>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</si>
  <si>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</si>
  <si>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</si>
  <si>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</si>
  <si>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</si>
  <si>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</si>
  <si>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</si>
  <si>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</si>
  <si>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</si>
  <si>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</si>
  <si>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</si>
  <si>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</si>
  <si>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</si>
  <si>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</si>
  <si>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</si>
  <si>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</si>
  <si>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</si>
  <si>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</si>
  <si>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</si>
  <si>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</si>
  <si>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</si>
  <si>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</si>
  <si>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</si>
  <si>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</si>
  <si>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</si>
  <si>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</si>
  <si>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</si>
  <si>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</si>
  <si>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</si>
  <si>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</si>
  <si>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</si>
  <si>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</si>
  <si>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</si>
  <si>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</si>
  <si>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</si>
  <si>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</si>
  <si>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</si>
  <si>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</si>
  <si>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</si>
  <si>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</si>
  <si>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</si>
  <si>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</si>
  <si>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</si>
  <si>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</si>
  <si>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</si>
  <si>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</si>
  <si>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</si>
  <si>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</si>
  <si>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</si>
  <si>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</si>
  <si>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</si>
  <si>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</si>
  <si>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</si>
  <si>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</si>
  <si>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</si>
  <si>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</si>
  <si>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</si>
  <si>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</si>
  <si>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</si>
  <si>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</si>
  <si>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</si>
  <si>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</si>
  <si>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</si>
  <si>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</si>
  <si>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</si>
  <si>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</si>
  <si>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</si>
  <si>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</si>
  <si>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</si>
  <si>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</si>
  <si>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</si>
  <si>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</si>
  <si>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</si>
  <si>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</si>
  <si>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</si>
  <si>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</si>
  <si>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</si>
  <si>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</si>
  <si>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</si>
  <si>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</si>
  <si>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</si>
  <si>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</si>
  <si>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</si>
  <si>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</si>
  <si>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</si>
  <si>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</si>
  <si>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</si>
  <si>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</si>
  <si>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</si>
  <si>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</si>
  <si>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</si>
  <si>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</si>
  <si>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</si>
  <si>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</si>
  <si>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</si>
  <si>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</si>
  <si>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</si>
  <si>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</si>
  <si>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</si>
  <si>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</si>
  <si>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</si>
  <si>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</si>
  <si>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</si>
  <si>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</si>
  <si>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</si>
  <si>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</si>
  <si>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</si>
  <si>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</si>
  <si>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</si>
  <si>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</si>
  <si>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</si>
  <si>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</si>
  <si>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</si>
  <si>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</si>
  <si>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</si>
  <si>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</si>
  <si>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</si>
  <si>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</si>
  <si>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</si>
  <si>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</si>
  <si>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</si>
  <si>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</si>
  <si>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</si>
  <si>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</si>
  <si>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</si>
  <si>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</si>
  <si>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</si>
  <si>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</si>
  <si>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</si>
  <si>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</si>
  <si>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</si>
  <si>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</si>
  <si>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</si>
  <si>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</si>
  <si>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</si>
  <si>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</si>
  <si>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</si>
  <si>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</si>
  <si>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</si>
  <si>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</si>
  <si>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</si>
  <si>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</si>
  <si>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</si>
  <si>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</si>
  <si>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</si>
  <si>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</si>
  <si>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</si>
  <si>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</si>
  <si>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</si>
  <si>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</si>
  <si>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</si>
  <si>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</si>
  <si>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</si>
  <si>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</si>
  <si>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</si>
  <si>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</si>
  <si>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</si>
  <si>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</si>
  <si>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</si>
  <si>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</si>
  <si>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</si>
  <si>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</si>
  <si>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</si>
  <si>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</si>
  <si>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</si>
  <si>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</si>
  <si>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</si>
  <si>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</si>
  <si>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</si>
  <si>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</si>
  <si>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</si>
  <si>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</si>
  <si>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</si>
  <si>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</si>
  <si>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</si>
  <si>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</si>
  <si>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</si>
  <si>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</si>
  <si>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</si>
  <si>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</si>
  <si>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</si>
  <si>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</si>
  <si>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</si>
  <si>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</si>
  <si>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</si>
  <si>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</si>
  <si>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</si>
  <si>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</si>
  <si>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</si>
  <si>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</si>
  <si>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</si>
  <si>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</si>
  <si>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</si>
  <si>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</si>
  <si>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</si>
  <si>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</si>
  <si>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</si>
  <si>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</si>
  <si>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</si>
  <si>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</si>
  <si>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</si>
  <si>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</si>
  <si>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</si>
  <si>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</si>
  <si>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</si>
  <si>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</si>
  <si>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</si>
  <si>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</si>
  <si>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</si>
  <si>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</si>
  <si>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</si>
  <si>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</si>
  <si>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</si>
  <si>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</si>
  <si>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</si>
  <si>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</si>
  <si>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</si>
  <si>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</si>
  <si>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</si>
  <si>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</si>
  <si>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</si>
  <si>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</si>
  <si>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</si>
  <si>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</si>
  <si>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</si>
  <si>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</si>
  <si>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</si>
  <si>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</si>
  <si>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</si>
  <si>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</si>
  <si>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</si>
  <si>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</si>
  <si>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</si>
  <si>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</si>
  <si>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</si>
  <si>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</si>
  <si>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</si>
  <si>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</si>
  <si>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</si>
  <si>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</si>
  <si>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</si>
  <si>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</si>
  <si>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</si>
  <si>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</si>
  <si>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</si>
  <si>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</si>
  <si>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</si>
  <si>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</si>
  <si>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</si>
  <si>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</si>
  <si>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</si>
  <si>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</si>
  <si>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</si>
  <si>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</si>
  <si>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</si>
  <si>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</si>
  <si>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</si>
  <si>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</si>
  <si>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</si>
  <si>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</si>
  <si>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</si>
  <si>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</si>
  <si>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</si>
  <si>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</si>
  <si>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</si>
  <si>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</si>
  <si>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</si>
  <si>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</si>
  <si>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</si>
  <si>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</si>
  <si>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</si>
  <si>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</si>
  <si>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</si>
  <si>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</si>
  <si>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</si>
  <si>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</si>
  <si>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</si>
  <si>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</si>
  <si>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</si>
  <si>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</si>
  <si>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</si>
  <si>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</si>
  <si>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</si>
  <si>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</si>
  <si>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</si>
  <si>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</si>
  <si>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</si>
  <si>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</si>
  <si>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</si>
  <si>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</si>
  <si>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</si>
  <si>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</si>
  <si>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</si>
  <si>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</si>
  <si>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</si>
  <si>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</si>
  <si>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</si>
  <si>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</si>
  <si>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</si>
  <si>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</si>
  <si>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</si>
  <si>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</si>
  <si>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</si>
  <si>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</si>
  <si>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</si>
  <si>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</si>
  <si>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</si>
  <si>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</si>
  <si>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</si>
  <si>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</si>
  <si>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</si>
  <si>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</si>
  <si>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</si>
  <si>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</si>
  <si>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</si>
  <si>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</si>
  <si>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</si>
  <si>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</si>
  <si>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</si>
  <si>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</si>
  <si>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</si>
  <si>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</si>
  <si>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</si>
  <si>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</si>
  <si>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</si>
  <si>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</si>
  <si>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</si>
  <si>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</si>
  <si>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</si>
  <si>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</si>
  <si>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</si>
  <si>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</si>
  <si>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</si>
  <si>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</si>
  <si>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</si>
  <si>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</si>
  <si>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</si>
  <si>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</si>
  <si>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</si>
  <si>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</si>
  <si>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</si>
  <si>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</si>
  <si>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</si>
  <si>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</si>
  <si>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</si>
  <si>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</si>
  <si>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</si>
  <si>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</si>
  <si>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</si>
  <si>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</si>
  <si>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</si>
  <si>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</si>
  <si>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</si>
  <si>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</si>
  <si>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</si>
  <si>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</si>
  <si>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</si>
  <si>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</si>
  <si>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</si>
  <si>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</si>
  <si>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</si>
  <si>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</si>
  <si>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</si>
  <si>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</si>
  <si>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</si>
  <si>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</si>
  <si>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</si>
  <si>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</si>
  <si>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</si>
  <si>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</si>
  <si>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</si>
  <si>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</si>
  <si>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</si>
  <si>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</si>
  <si>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</si>
  <si>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</si>
  <si>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</si>
  <si>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</si>
  <si>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</si>
  <si>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</si>
  <si>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</si>
  <si>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</si>
  <si>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</si>
  <si>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</si>
  <si>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</si>
  <si>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</si>
  <si>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</si>
  <si>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</si>
  <si>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</si>
  <si>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</si>
  <si>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</si>
  <si>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</si>
  <si>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</si>
  <si>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</si>
  <si>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</si>
  <si>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</si>
  <si>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</si>
  <si>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</si>
  <si>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</si>
  <si>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</si>
  <si>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</si>
  <si>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</si>
  <si>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</si>
  <si>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</si>
  <si>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</si>
  <si>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</si>
  <si>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</si>
  <si>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</si>
  <si>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</si>
  <si>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</si>
  <si>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</si>
  <si>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</si>
  <si>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</si>
  <si>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</si>
  <si>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</si>
  <si>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</si>
  <si>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</si>
  <si>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</si>
  <si>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</si>
  <si>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</si>
  <si>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</si>
  <si>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</si>
  <si>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</si>
  <si>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</si>
  <si>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</si>
  <si>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</si>
  <si>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</si>
  <si>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</si>
  <si>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</si>
  <si>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</si>
  <si>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</si>
  <si>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</si>
  <si>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</si>
  <si>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</si>
  <si>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</si>
  <si>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</si>
  <si>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</si>
  <si>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</si>
  <si>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</si>
  <si>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</si>
  <si>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</si>
  <si>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</si>
  <si>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</si>
  <si>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</si>
  <si>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</si>
  <si>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</si>
  <si>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</si>
  <si>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</si>
  <si>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</si>
  <si>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</si>
  <si>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</si>
  <si>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</si>
  <si>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</si>
  <si>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</si>
  <si>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</si>
  <si>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</si>
  <si>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</si>
  <si>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</si>
  <si>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</si>
  <si>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</si>
  <si>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</si>
  <si>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</si>
  <si>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</si>
  <si>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</si>
  <si>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</si>
  <si>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</si>
  <si>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</si>
  <si>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</si>
  <si>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</si>
  <si>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</si>
  <si>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</si>
  <si>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</si>
  <si>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</si>
  <si>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</si>
  <si>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</si>
  <si>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</si>
  <si>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</si>
  <si>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</si>
  <si>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</si>
  <si>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</si>
  <si>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</si>
  <si>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</si>
  <si>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</si>
  <si>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</si>
  <si>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</si>
  <si>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</si>
  <si>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</si>
  <si>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</si>
  <si>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</si>
  <si>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</si>
  <si>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</si>
  <si>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</si>
  <si>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</si>
  <si>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</si>
  <si>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</si>
  <si>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</si>
  <si>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</si>
  <si>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</si>
  <si>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</si>
  <si>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</si>
  <si>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</si>
  <si>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</si>
  <si>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</si>
  <si>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</si>
  <si>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</si>
  <si>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</si>
  <si>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</si>
  <si>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</si>
  <si>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</si>
  <si>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</si>
  <si>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</si>
  <si>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</si>
  <si>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</si>
  <si>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</si>
  <si>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</si>
  <si>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</si>
  <si>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</si>
  <si>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</si>
  <si>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</si>
  <si>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</si>
  <si>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</si>
  <si>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</si>
  <si>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</si>
  <si>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</si>
  <si>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</si>
  <si>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</si>
  <si>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</si>
  <si>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</si>
  <si>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</si>
  <si>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</si>
  <si>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</si>
  <si>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</si>
  <si>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</si>
  <si>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</si>
  <si>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</si>
  <si>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</si>
  <si>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</si>
  <si>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</si>
  <si>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</si>
  <si>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</si>
  <si>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</si>
  <si>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</si>
  <si>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</si>
  <si>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</si>
  <si>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</si>
  <si>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</si>
  <si>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</si>
  <si>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</si>
  <si>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</si>
  <si>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</si>
  <si>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</si>
  <si>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</si>
  <si>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</si>
  <si>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</si>
  <si>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</si>
  <si>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</si>
  <si>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</si>
  <si>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</si>
  <si>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</si>
  <si>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</si>
  <si>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</si>
  <si>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</si>
  <si>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</si>
  <si>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</si>
  <si>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</si>
  <si>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</si>
  <si>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</si>
  <si>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</si>
  <si>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</si>
  <si>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</si>
  <si>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</si>
  <si>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</si>
  <si>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</si>
  <si>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</si>
  <si>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</si>
  <si>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</si>
  <si>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</si>
  <si>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</si>
  <si>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</si>
  <si>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</si>
  <si>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</si>
  <si>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</si>
  <si>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</si>
  <si>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</si>
  <si>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</si>
  <si>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</si>
  <si>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</si>
  <si>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</si>
  <si>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</si>
  <si>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</si>
  <si>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</si>
  <si>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</si>
  <si>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</si>
  <si>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</si>
  <si>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</si>
  <si>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</si>
  <si>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</si>
  <si>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</si>
  <si>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</si>
  <si>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</si>
  <si>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</si>
  <si>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</si>
  <si>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</si>
  <si>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</si>
  <si>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</si>
  <si>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</si>
  <si>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</si>
  <si>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</si>
  <si>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</si>
  <si>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</si>
  <si>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</si>
  <si>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</si>
  <si>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</si>
  <si>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</si>
  <si>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</si>
  <si>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</si>
  <si>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</si>
  <si>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</si>
  <si>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</si>
  <si>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</si>
  <si>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</si>
  <si>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</si>
  <si>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</si>
  <si>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</si>
  <si>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</si>
  <si>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</si>
  <si>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</si>
  <si>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</si>
  <si>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</si>
  <si>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</si>
  <si>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</si>
  <si>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</si>
  <si>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</si>
  <si>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</si>
  <si>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</si>
  <si>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</si>
  <si>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</si>
  <si>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</si>
  <si>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</si>
  <si>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</si>
  <si>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</si>
  <si>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</si>
  <si>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</si>
  <si>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</si>
  <si>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</si>
  <si>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</si>
  <si>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</si>
  <si>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</si>
  <si>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</si>
  <si>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</si>
  <si>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</si>
  <si>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</si>
  <si>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</si>
  <si>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</si>
  <si>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</si>
  <si>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</si>
  <si>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</si>
  <si>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</si>
  <si>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</si>
  <si>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</si>
  <si>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</si>
  <si>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</si>
  <si>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</si>
  <si>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</si>
  <si>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</si>
  <si>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</si>
  <si>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</si>
  <si>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</si>
  <si>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</si>
  <si>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</si>
  <si>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</si>
  <si>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</si>
  <si>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</si>
  <si>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</si>
  <si>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</si>
  <si>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</si>
  <si>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</si>
  <si>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</si>
  <si>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</si>
  <si>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</si>
  <si>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</si>
  <si>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</si>
  <si>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</si>
  <si>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</si>
  <si>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</si>
  <si>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</si>
  <si>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</si>
  <si>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</si>
  <si>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</si>
  <si>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</si>
  <si>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</si>
  <si>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</si>
  <si>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</si>
  <si>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</si>
  <si>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</si>
  <si>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</si>
  <si>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</si>
  <si>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</si>
  <si>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</si>
  <si>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</si>
  <si>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</si>
  <si>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</si>
  <si>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</si>
  <si>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</si>
  <si>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</si>
  <si>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</si>
  <si>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</si>
  <si>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</si>
  <si>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</si>
  <si>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</si>
  <si>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</si>
  <si>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</si>
  <si>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</si>
  <si>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</si>
  <si>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</si>
  <si>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</si>
  <si>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</si>
  <si>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</si>
  <si>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</si>
  <si>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</si>
  <si>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</si>
  <si>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</si>
  <si>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</si>
  <si>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</si>
  <si>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</si>
  <si>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</si>
  <si>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</si>
  <si>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</si>
  <si>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</si>
  <si>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</si>
  <si>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</si>
  <si>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</si>
  <si>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</si>
  <si>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</si>
  <si>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</si>
  <si>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</si>
  <si>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</si>
  <si>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</si>
  <si>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</si>
  <si>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</si>
  <si>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</si>
  <si>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</si>
  <si>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</si>
  <si>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</si>
  <si>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</si>
  <si>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</si>
  <si>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</si>
  <si>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</si>
  <si>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</si>
  <si>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</si>
  <si>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</si>
  <si>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</si>
  <si>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</si>
  <si>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</si>
  <si>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</si>
  <si>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</si>
  <si>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</si>
  <si>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</si>
  <si>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</si>
  <si>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</si>
  <si>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</si>
  <si>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</si>
  <si>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</si>
  <si>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</si>
  <si>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</si>
  <si>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</si>
  <si>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</si>
  <si>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</si>
  <si>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</si>
  <si>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</si>
  <si>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</si>
  <si>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</si>
  <si>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</si>
  <si>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</si>
  <si>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</si>
  <si>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</si>
  <si>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</si>
  <si>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</si>
  <si>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</si>
  <si>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</si>
  <si>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</si>
  <si>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</si>
  <si>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</si>
  <si>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</si>
  <si>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</si>
  <si>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</si>
  <si>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</si>
  <si>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</si>
  <si>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</si>
  <si>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</si>
  <si>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</si>
  <si>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</si>
  <si>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</si>
  <si>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</si>
  <si>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</si>
  <si>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</si>
  <si>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</si>
  <si>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</si>
  <si>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</si>
  <si>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</si>
  <si>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</si>
  <si>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</si>
  <si>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</si>
  <si>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</si>
  <si>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</si>
  <si>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</si>
  <si>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</si>
  <si>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</si>
  <si>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</si>
  <si>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</si>
  <si>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</si>
  <si>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</si>
  <si>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</si>
  <si>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</si>
  <si>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</si>
  <si>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</si>
  <si>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</si>
  <si>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</si>
  <si>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</si>
  <si>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</si>
  <si>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</si>
  <si>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</si>
  <si>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</si>
  <si>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</si>
  <si>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</si>
  <si>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</si>
  <si>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</si>
  <si>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</si>
  <si>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</si>
  <si>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</si>
  <si>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</si>
  <si>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</si>
  <si>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</si>
  <si>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</si>
  <si>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</si>
  <si>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</si>
  <si>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</si>
  <si>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</si>
  <si>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</si>
  <si>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</si>
  <si>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</si>
  <si>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</si>
  <si>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</si>
  <si>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</si>
  <si>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</si>
  <si>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</si>
  <si>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</si>
  <si>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</si>
  <si>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</si>
  <si>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</si>
  <si>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</si>
  <si>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</si>
  <si>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</si>
  <si>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</si>
  <si>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</si>
  <si>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</si>
  <si>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</si>
  <si>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</si>
  <si>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</si>
  <si>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</si>
  <si>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</si>
  <si>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</si>
  <si>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</si>
  <si>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</si>
  <si>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</si>
  <si>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</si>
  <si>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</si>
  <si>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</si>
  <si>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</si>
  <si>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</si>
  <si>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</si>
  <si>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</si>
  <si>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</si>
  <si>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</si>
  <si>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</si>
  <si>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</si>
  <si>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</si>
  <si>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</si>
  <si>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</si>
  <si>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</si>
  <si>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</si>
  <si>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</si>
  <si>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</si>
  <si>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</si>
  <si>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</si>
  <si>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</si>
  <si>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</si>
  <si>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</si>
  <si>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</si>
  <si>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</si>
  <si>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</si>
  <si>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</si>
  <si>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</si>
  <si>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</si>
  <si>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</si>
  <si>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</si>
  <si>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</si>
  <si>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</si>
  <si>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</si>
  <si>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</si>
  <si>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</si>
  <si>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</si>
  <si>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</si>
  <si>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</si>
  <si>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</si>
  <si>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</si>
  <si>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</si>
  <si>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</si>
  <si>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</si>
  <si>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</si>
  <si>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</si>
  <si>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</si>
  <si>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</si>
  <si>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</si>
  <si>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</si>
  <si>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</si>
  <si>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</si>
  <si>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</si>
  <si>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</si>
  <si>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</si>
  <si>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</si>
  <si>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</si>
  <si>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</si>
  <si>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</si>
  <si>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</si>
  <si>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</si>
  <si>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</si>
  <si>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</si>
  <si>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</si>
  <si>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</si>
  <si>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</si>
  <si>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</si>
  <si>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</si>
  <si>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</si>
  <si>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</si>
  <si>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</si>
  <si>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</si>
  <si>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</si>
  <si>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</si>
  <si>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</si>
  <si>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</si>
  <si>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</si>
  <si>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</si>
  <si>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</si>
  <si>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</si>
  <si>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</si>
  <si>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</si>
  <si>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</si>
  <si>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</si>
  <si>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</si>
  <si>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</si>
  <si>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</si>
  <si>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</si>
  <si>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</si>
  <si>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</si>
  <si>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</si>
  <si>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</si>
  <si>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</si>
  <si>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</si>
  <si>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</si>
  <si>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</si>
  <si>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</si>
  <si>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</si>
  <si>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</si>
  <si>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</si>
  <si>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</si>
  <si>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</si>
  <si>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</si>
  <si>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</si>
  <si>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</si>
  <si>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</si>
  <si>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</si>
  <si>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</si>
  <si>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</si>
  <si>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</si>
  <si>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</si>
  <si>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</si>
  <si>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</si>
  <si>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</si>
  <si>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</si>
  <si>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</si>
  <si>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</si>
  <si>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</si>
  <si>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</si>
  <si>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</si>
  <si>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</si>
  <si>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</si>
  <si>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</si>
  <si>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</si>
  <si>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</si>
  <si>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</si>
  <si>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</si>
  <si>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</si>
  <si>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</si>
  <si>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</si>
  <si>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</si>
  <si>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</si>
  <si>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</si>
  <si>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</si>
  <si>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</si>
  <si>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</si>
  <si>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</si>
  <si>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</si>
  <si>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</si>
  <si>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</si>
  <si>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</si>
  <si>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</si>
  <si>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</si>
  <si>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</si>
  <si>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</si>
  <si>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</si>
  <si>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</si>
  <si>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</si>
  <si>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</si>
  <si>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</si>
  <si>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</si>
  <si>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</si>
  <si>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</si>
  <si>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</si>
  <si>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</si>
  <si>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</si>
  <si>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</si>
  <si>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</si>
  <si>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</si>
  <si>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</si>
  <si>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</si>
  <si>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</si>
  <si>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</si>
  <si>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</si>
  <si>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</si>
  <si>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</si>
  <si>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</si>
  <si>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</si>
  <si>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</si>
  <si>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</si>
  <si>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</si>
  <si>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</si>
  <si>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</si>
  <si>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</si>
  <si>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</si>
  <si>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</si>
  <si>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</si>
  <si>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</si>
  <si>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</si>
  <si>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</si>
  <si>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</si>
  <si>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</si>
  <si>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</si>
  <si>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</si>
  <si>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</si>
  <si>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</si>
  <si>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</si>
  <si>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</si>
  <si>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</si>
  <si>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</si>
  <si>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</si>
  <si>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</si>
  <si>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</si>
  <si>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</si>
  <si>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</si>
  <si>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</si>
  <si>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</si>
  <si>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</si>
  <si>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</si>
  <si>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</si>
  <si>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</si>
  <si>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</si>
  <si>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</si>
  <si>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</si>
  <si>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</si>
  <si>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</si>
  <si>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</si>
  <si>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</si>
  <si>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</si>
  <si>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</si>
  <si>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</si>
  <si>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</si>
  <si>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</si>
  <si>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</si>
  <si>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</si>
  <si>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</si>
  <si>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</si>
  <si>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</si>
  <si>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</si>
  <si>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</si>
  <si>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</si>
  <si>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</si>
  <si>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</si>
  <si>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</si>
  <si>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</si>
  <si>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</si>
  <si>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</si>
  <si>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</si>
  <si>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</si>
  <si>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</si>
  <si>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</si>
  <si>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</si>
  <si>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</si>
  <si>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</si>
  <si>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</si>
  <si>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</si>
  <si>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</si>
  <si>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</si>
  <si>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</si>
  <si>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</si>
  <si>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</si>
  <si>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</si>
  <si>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</si>
  <si>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</si>
  <si>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</si>
  <si>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</si>
  <si>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</si>
  <si>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</si>
  <si>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</si>
  <si>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</si>
  <si>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</si>
  <si>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</si>
  <si>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</si>
  <si>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</si>
  <si>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</si>
  <si>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</si>
  <si>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</si>
  <si>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</si>
  <si>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</si>
  <si>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</si>
  <si>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</si>
  <si>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</si>
  <si>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</si>
  <si>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</si>
  <si>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</si>
  <si>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</si>
  <si>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</si>
  <si>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</si>
  <si>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</si>
  <si>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</si>
  <si>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</si>
  <si>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</si>
  <si>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</si>
  <si>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</si>
  <si>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</si>
  <si>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</si>
  <si>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</si>
  <si>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</si>
  <si>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</si>
  <si>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</si>
  <si>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</si>
  <si>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</si>
  <si>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</si>
  <si>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</si>
  <si>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</si>
  <si>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</si>
  <si>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</si>
  <si>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</si>
  <si>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</si>
  <si>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</si>
  <si>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</si>
  <si>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</si>
  <si>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</si>
  <si>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</si>
  <si>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</si>
  <si>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</si>
  <si>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</si>
  <si>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</si>
  <si>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</si>
  <si>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</si>
  <si>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</si>
  <si>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</si>
  <si>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</si>
  <si>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</si>
  <si>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</si>
  <si>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</si>
  <si>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</si>
  <si>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</si>
  <si>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</si>
  <si>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</si>
  <si>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</si>
  <si>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</si>
  <si>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</si>
  <si>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</si>
  <si>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</si>
  <si>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</si>
  <si>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</si>
  <si>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</si>
  <si>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</si>
  <si>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</si>
  <si>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</si>
  <si>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</si>
  <si>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</si>
  <si>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</si>
  <si>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</si>
  <si>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</si>
  <si>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</si>
  <si>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</si>
  <si>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</si>
  <si>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</si>
  <si>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</si>
  <si>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</si>
  <si>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</si>
  <si>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</si>
  <si>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</si>
  <si>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</si>
  <si>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</si>
  <si>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</si>
  <si>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</si>
  <si>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</si>
  <si>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</si>
  <si>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</si>
  <si>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</si>
  <si>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</si>
  <si>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</si>
  <si>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</si>
  <si>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</si>
  <si>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</si>
  <si>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</si>
  <si>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</si>
  <si>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</si>
  <si>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</si>
  <si>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</si>
  <si>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</si>
  <si>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</si>
  <si>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</si>
  <si>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</si>
  <si>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</si>
  <si>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</si>
  <si>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</si>
  <si>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</si>
  <si>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</si>
  <si>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</si>
  <si>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</si>
  <si>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</si>
  <si>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</si>
  <si>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</si>
  <si>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</si>
  <si>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</si>
  <si>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</si>
  <si>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</si>
  <si>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</si>
  <si>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</si>
  <si>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</si>
  <si>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</si>
  <si>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</si>
  <si>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</si>
  <si>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</si>
  <si>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</si>
  <si>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</si>
  <si>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</si>
  <si>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</si>
  <si>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</si>
  <si>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</si>
  <si>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</si>
  <si>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</si>
  <si>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</si>
  <si>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</si>
  <si>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</si>
  <si>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</si>
  <si>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</si>
  <si>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</si>
  <si>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</si>
  <si>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</si>
  <si>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</si>
  <si>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</si>
  <si>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</si>
  <si>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</si>
  <si>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</si>
  <si>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</si>
  <si>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</si>
  <si>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</si>
  <si>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</si>
  <si>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</si>
  <si>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</si>
  <si>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</si>
  <si>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</si>
  <si>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</si>
  <si>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</si>
  <si>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</si>
  <si>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</si>
  <si>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</si>
  <si>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</si>
  <si>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</si>
  <si>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</si>
  <si>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</si>
  <si>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</si>
  <si>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</si>
  <si>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</si>
  <si>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</si>
  <si>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</si>
  <si>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</si>
  <si>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</si>
  <si>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</si>
  <si>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</si>
  <si>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</si>
  <si>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</si>
  <si>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</si>
  <si>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</si>
  <si>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</si>
  <si>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</si>
  <si>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</si>
  <si>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</si>
  <si>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</si>
  <si>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</si>
  <si>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</si>
  <si>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</si>
  <si>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</si>
  <si>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</si>
  <si>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</si>
  <si>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</si>
  <si>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</si>
  <si>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</si>
  <si>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</si>
  <si>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</si>
  <si>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</si>
  <si>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</si>
  <si>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</si>
  <si>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</si>
  <si>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</si>
  <si>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</si>
  <si>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</si>
  <si>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</si>
  <si>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</si>
  <si>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</si>
  <si>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</si>
  <si>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</si>
  <si>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</si>
  <si>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</si>
  <si>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</si>
  <si>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</si>
  <si>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</si>
  <si>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</si>
  <si>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</si>
  <si>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</si>
  <si>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</si>
  <si>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</si>
  <si>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</si>
  <si>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</si>
  <si>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</si>
  <si>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</si>
  <si>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</si>
  <si>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</si>
  <si>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</si>
  <si>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</si>
  <si>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</si>
  <si>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</si>
  <si>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</si>
  <si>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</si>
  <si>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</si>
  <si>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</si>
  <si>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</si>
  <si>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</si>
  <si>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</si>
  <si>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</si>
  <si>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</si>
  <si>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</si>
  <si>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</si>
  <si>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</si>
  <si>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</si>
  <si>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</si>
  <si>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</si>
  <si>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</si>
  <si>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</si>
  <si>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</si>
  <si>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</si>
  <si>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</si>
  <si>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</si>
  <si>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</si>
  <si>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</si>
  <si>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</si>
  <si>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</si>
  <si>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</si>
  <si>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</si>
  <si>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</si>
  <si>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</si>
  <si>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</si>
  <si>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</si>
  <si>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</si>
  <si>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</si>
  <si>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</si>
  <si>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</si>
  <si>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</si>
  <si>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</si>
  <si>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</si>
  <si>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</si>
  <si>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</si>
  <si>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</si>
  <si>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</si>
  <si>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</si>
  <si>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</si>
  <si>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</si>
  <si>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</si>
  <si>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</si>
  <si>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</si>
  <si>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</si>
  <si>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</si>
  <si>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</si>
  <si>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</si>
  <si>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</si>
  <si>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</si>
  <si>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</si>
  <si>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</si>
  <si>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</si>
  <si>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</si>
  <si>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</si>
  <si>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</si>
  <si>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</si>
  <si>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</si>
  <si>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</si>
  <si>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</si>
  <si>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</si>
  <si>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</si>
  <si>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</si>
  <si>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</si>
  <si>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</si>
  <si>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</si>
  <si>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</si>
  <si>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</si>
  <si>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</si>
  <si>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</si>
  <si>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</si>
  <si>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</si>
  <si>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</si>
  <si>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</si>
  <si>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</si>
  <si>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</si>
  <si>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</si>
  <si>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</si>
  <si>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</si>
  <si>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</si>
  <si>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</si>
  <si>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</si>
  <si>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</si>
  <si>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</si>
  <si>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</si>
  <si>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</si>
  <si>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</si>
  <si>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</si>
  <si>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</si>
  <si>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</si>
  <si>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</si>
  <si>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</si>
  <si>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</si>
  <si>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</si>
  <si>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</si>
  <si>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</si>
  <si>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</si>
  <si>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</si>
  <si>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</si>
  <si>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</si>
  <si>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</si>
  <si>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</si>
  <si>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</si>
  <si>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</si>
  <si>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</si>
  <si>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</si>
  <si>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</si>
  <si>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</si>
  <si>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</si>
  <si>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</si>
  <si>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</si>
  <si>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</si>
  <si>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</si>
  <si>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</si>
  <si>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</si>
  <si>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</si>
  <si>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</si>
  <si>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</si>
  <si>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</si>
  <si>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</si>
  <si>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</si>
  <si>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</si>
  <si>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</si>
  <si>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</si>
  <si>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</si>
  <si>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</si>
  <si>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</si>
  <si>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</si>
  <si>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</si>
  <si>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</si>
  <si>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</si>
  <si>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</si>
  <si>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</si>
  <si>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</si>
  <si>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</si>
  <si>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</si>
  <si>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</si>
  <si>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</si>
  <si>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</si>
  <si>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</si>
  <si>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</si>
  <si>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</si>
  <si>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</si>
  <si>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</si>
  <si>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</si>
  <si>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</si>
  <si>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</si>
  <si>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</si>
  <si>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</si>
  <si>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</si>
  <si>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</si>
  <si>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</si>
  <si>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</si>
  <si>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</si>
  <si>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</si>
  <si>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</si>
  <si>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</si>
  <si>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</si>
  <si>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</si>
  <si>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</si>
  <si>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</si>
  <si>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</si>
  <si>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</si>
  <si>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</si>
  <si>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</si>
  <si>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</si>
  <si>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</si>
  <si>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</si>
  <si>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</si>
  <si>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</si>
  <si>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</si>
  <si>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</si>
  <si>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</si>
  <si>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</si>
  <si>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</si>
  <si>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</si>
  <si>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</si>
  <si>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</si>
  <si>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</si>
  <si>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</si>
  <si>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</si>
  <si>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</si>
  <si>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</si>
  <si>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</si>
  <si>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</si>
  <si>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</si>
  <si>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</si>
  <si>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</si>
  <si>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</si>
  <si>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</si>
  <si>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</si>
  <si>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</si>
  <si>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</si>
  <si>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</si>
  <si>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</si>
  <si>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</si>
  <si>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</si>
  <si>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</si>
  <si>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</si>
  <si>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</si>
  <si>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</si>
  <si>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</si>
  <si>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</si>
  <si>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</si>
  <si>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</si>
  <si>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</si>
  <si>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</si>
  <si>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</si>
  <si>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</si>
  <si>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</si>
  <si>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</si>
  <si>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</si>
  <si>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</si>
  <si>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</si>
  <si>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</si>
  <si>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</si>
  <si>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</si>
  <si>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</si>
  <si>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</si>
  <si>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</si>
  <si>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</si>
  <si>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</si>
  <si>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</si>
  <si>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</si>
  <si>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</si>
  <si>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</si>
  <si>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</si>
  <si>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</si>
  <si>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</si>
  <si>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</si>
  <si>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</si>
  <si>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</si>
  <si>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</si>
  <si>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</si>
  <si>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</si>
  <si>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</si>
  <si>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</si>
  <si>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</si>
  <si>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</si>
  <si>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</si>
  <si>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</si>
  <si>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</si>
  <si>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</si>
  <si>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</si>
  <si>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</si>
  <si>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</si>
  <si>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</si>
  <si>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</si>
  <si>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</si>
  <si>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</si>
  <si>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</si>
  <si>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</si>
  <si>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</si>
  <si>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</si>
  <si>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</si>
  <si>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</si>
  <si>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</si>
  <si>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</si>
  <si>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</si>
  <si>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</si>
  <si>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</si>
  <si>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</si>
  <si>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</si>
  <si>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</si>
  <si>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</si>
  <si>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</si>
  <si>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</si>
  <si>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</si>
  <si>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</si>
  <si>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</si>
  <si>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</si>
  <si>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</si>
  <si>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</si>
  <si>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</si>
  <si>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</si>
  <si>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</si>
  <si>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</si>
  <si>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</si>
  <si>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</si>
  <si>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</si>
  <si>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</si>
  <si>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</si>
  <si>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</si>
  <si>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</si>
  <si>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</si>
  <si>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</si>
  <si>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</si>
  <si>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</si>
  <si>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</si>
  <si>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</si>
  <si>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</si>
  <si>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</si>
  <si>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</si>
  <si>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</si>
  <si>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</si>
  <si>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</si>
  <si>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</si>
  <si>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</si>
  <si>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</si>
  <si>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</si>
  <si>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</si>
  <si>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</si>
  <si>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</si>
  <si>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</si>
  <si>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</si>
  <si>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</si>
  <si>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</si>
  <si>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</si>
  <si>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</si>
  <si>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</si>
  <si>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</si>
  <si>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</si>
  <si>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</si>
  <si>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</si>
  <si>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</si>
  <si>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</si>
  <si>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</si>
  <si>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</si>
  <si>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</si>
  <si>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</si>
  <si>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</si>
  <si>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</si>
  <si>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</si>
  <si>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</si>
  <si>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</si>
  <si>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</si>
  <si>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</si>
  <si>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</si>
  <si>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</si>
  <si>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</si>
  <si>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</si>
  <si>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</si>
  <si>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</si>
  <si>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</si>
  <si>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</si>
  <si>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</si>
  <si>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</si>
  <si>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</si>
  <si>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</si>
  <si>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</si>
  <si>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</si>
  <si>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</si>
  <si>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</si>
  <si>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</si>
  <si>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</si>
  <si>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</si>
  <si>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</si>
  <si>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</si>
  <si>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</si>
  <si>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</si>
  <si>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</si>
  <si>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</si>
  <si>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</si>
  <si>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</si>
  <si>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</si>
  <si>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</si>
  <si>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</si>
  <si>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</si>
  <si>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</si>
  <si>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</si>
  <si>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</si>
  <si>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</si>
  <si>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</si>
  <si>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</si>
  <si>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</si>
  <si>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</si>
  <si>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</si>
  <si>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</si>
  <si>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</si>
  <si>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</si>
  <si>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</si>
  <si>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</si>
  <si>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</si>
  <si>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</si>
  <si>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</si>
  <si>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</si>
  <si>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</si>
  <si>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</si>
  <si>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</si>
  <si>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</si>
  <si>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</si>
  <si>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</si>
  <si>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</si>
  <si>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</si>
  <si>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</si>
  <si>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</si>
  <si>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</si>
  <si>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</si>
  <si>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</si>
  <si>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</si>
  <si>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</si>
  <si>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</si>
  <si>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</si>
  <si>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</si>
  <si>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</si>
  <si>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</si>
  <si>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</si>
  <si>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</si>
  <si>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</si>
  <si>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</si>
  <si>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</si>
  <si>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</si>
  <si>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</si>
  <si>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</si>
  <si>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</si>
  <si>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</si>
  <si>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</si>
  <si>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</si>
  <si>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</si>
  <si>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</si>
  <si>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</si>
  <si>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</si>
  <si>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</si>
  <si>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</si>
  <si>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</si>
  <si>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</si>
  <si>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</si>
  <si>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</si>
  <si>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</si>
  <si>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</si>
  <si>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</si>
  <si>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</si>
  <si>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</si>
  <si>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</si>
  <si>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</si>
  <si>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</si>
  <si>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</si>
  <si>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</si>
  <si>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</si>
  <si>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</si>
  <si>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</si>
  <si>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</si>
  <si>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</si>
  <si>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</si>
  <si>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</si>
  <si>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</si>
  <si>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</si>
  <si>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</si>
  <si>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</si>
  <si>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</si>
  <si>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</si>
  <si>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</si>
  <si>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</si>
  <si>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</si>
  <si>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</si>
  <si>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</si>
  <si>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</si>
  <si>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</si>
  <si>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</si>
  <si>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</si>
  <si>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</si>
  <si>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</si>
  <si>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</si>
  <si>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</si>
  <si>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</si>
  <si>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</si>
  <si>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</si>
  <si>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</si>
  <si>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</si>
  <si>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</si>
  <si>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</si>
  <si>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</si>
  <si>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</si>
  <si>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</si>
  <si>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</si>
  <si>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</si>
  <si>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</si>
  <si>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</si>
  <si>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</si>
  <si>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</si>
  <si>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</si>
  <si>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</si>
  <si>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</si>
  <si>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</si>
  <si>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</si>
  <si>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</si>
  <si>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</si>
  <si>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</si>
  <si>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</si>
  <si>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</si>
  <si>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</si>
  <si>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</si>
  <si>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</si>
  <si>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</si>
  <si>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</si>
  <si>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</si>
  <si>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</si>
  <si>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</si>
  <si>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</si>
  <si>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</si>
  <si>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</si>
  <si>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</si>
  <si>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</si>
  <si>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</si>
  <si>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</si>
  <si>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</si>
  <si>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</si>
  <si>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</si>
  <si>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</si>
  <si>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</si>
  <si>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</si>
  <si>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</si>
  <si>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</si>
  <si>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</si>
  <si>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</si>
  <si>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</si>
  <si>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</si>
  <si>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</si>
  <si>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</si>
  <si>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</si>
  <si>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</si>
  <si>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</si>
  <si>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</si>
  <si>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</si>
  <si>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</si>
  <si>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</si>
  <si>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</si>
  <si>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</si>
  <si>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</si>
  <si>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</si>
  <si>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</si>
  <si>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</si>
  <si>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</si>
  <si>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</si>
  <si>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</si>
  <si>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</si>
  <si>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</si>
  <si>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</si>
  <si>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</si>
  <si>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</si>
  <si>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</si>
  <si>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</si>
  <si>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</si>
  <si>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</si>
  <si>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</si>
  <si>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</si>
  <si>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</si>
  <si>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</si>
  <si>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</si>
  <si>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</si>
  <si>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</si>
  <si>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</si>
  <si>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</si>
  <si>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</si>
  <si>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</si>
  <si>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</si>
  <si>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</si>
  <si>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</si>
  <si>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</si>
  <si>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</si>
  <si>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</si>
  <si>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</si>
  <si>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</si>
  <si>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</si>
  <si>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</si>
  <si>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</si>
  <si>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</si>
  <si>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</si>
  <si>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</si>
  <si>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</si>
  <si>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</si>
  <si>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</si>
  <si>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</si>
  <si>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</si>
  <si>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</si>
  <si>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</si>
  <si>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</si>
  <si>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</si>
  <si>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</si>
  <si>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</si>
  <si>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</si>
  <si>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</si>
  <si>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</si>
  <si>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</si>
  <si>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</si>
  <si>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</si>
  <si>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</si>
  <si>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</si>
  <si>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</si>
  <si>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</si>
  <si>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</si>
  <si>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</si>
  <si>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</si>
  <si>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</si>
  <si>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</si>
  <si>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</si>
  <si>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</si>
  <si>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</si>
  <si>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</si>
  <si>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</si>
  <si>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</si>
  <si>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</si>
  <si>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</si>
  <si>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</si>
  <si>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</si>
  <si>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</si>
  <si>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</si>
  <si>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</si>
  <si>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</si>
  <si>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</si>
  <si>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</si>
  <si>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</si>
  <si>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</si>
  <si>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</si>
  <si>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</si>
  <si>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</si>
  <si>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</si>
  <si>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</si>
  <si>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</si>
  <si>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</si>
  <si>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</si>
  <si>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</si>
  <si>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</si>
  <si>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</si>
  <si>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</si>
  <si>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</si>
  <si>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</si>
  <si>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</si>
  <si>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</si>
  <si>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</si>
  <si>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</si>
  <si>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</si>
  <si>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</si>
  <si>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</si>
  <si>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</si>
  <si>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</si>
  <si>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</si>
  <si>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</si>
  <si>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</si>
  <si>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</si>
  <si>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</si>
  <si>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</si>
  <si>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</si>
  <si>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</si>
  <si>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</si>
  <si>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</si>
  <si>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</si>
  <si>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</si>
  <si>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</si>
  <si>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</si>
  <si>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</si>
  <si>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</si>
  <si>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</si>
  <si>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</si>
  <si>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</si>
  <si>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</si>
  <si>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</si>
  <si>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</si>
  <si>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</si>
  <si>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</si>
  <si>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</si>
  <si>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</si>
  <si>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</si>
  <si>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</si>
  <si>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</si>
  <si>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</si>
  <si>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</si>
  <si>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</si>
  <si>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</si>
  <si>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</si>
  <si>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</si>
  <si>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</si>
  <si>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</si>
  <si>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</si>
  <si>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</si>
  <si>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</si>
  <si>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</si>
  <si>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</si>
  <si>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</si>
  <si>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</si>
  <si>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</si>
  <si>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</si>
  <si>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</si>
  <si>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</si>
  <si>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</si>
  <si>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</si>
  <si>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</si>
  <si>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</si>
  <si>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</si>
  <si>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</si>
  <si>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</si>
  <si>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</si>
  <si>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</si>
  <si>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</si>
  <si>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</si>
  <si>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</si>
  <si>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</si>
  <si>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</si>
  <si>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</si>
  <si>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</si>
  <si>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</si>
  <si>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</si>
  <si>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</si>
  <si>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</si>
  <si>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</si>
  <si>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</si>
  <si>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</si>
  <si>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</si>
  <si>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</si>
  <si>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</si>
  <si>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</si>
  <si>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</si>
  <si>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</si>
  <si>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</si>
  <si>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</si>
  <si>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</si>
  <si>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</si>
  <si>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</si>
  <si>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</si>
  <si>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</si>
  <si>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</si>
  <si>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</si>
  <si>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</si>
  <si>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</si>
  <si>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</si>
  <si>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</si>
  <si>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</si>
  <si>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</si>
  <si>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</si>
  <si>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</si>
  <si>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</si>
  <si>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</si>
  <si>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</si>
  <si>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</si>
  <si>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</si>
  <si>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</si>
  <si>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</si>
  <si>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</si>
  <si>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</si>
  <si>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</si>
  <si>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</si>
  <si>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</si>
  <si>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</si>
  <si>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</si>
  <si>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</si>
  <si>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</si>
  <si>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</si>
  <si>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</si>
  <si>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</si>
  <si>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</si>
  <si>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</si>
  <si>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</si>
  <si>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</si>
  <si>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</si>
  <si>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</si>
  <si>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</si>
  <si>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</si>
  <si>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</si>
  <si>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</si>
  <si>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</si>
  <si>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</si>
  <si>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</si>
  <si>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</si>
  <si>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</si>
  <si>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</si>
  <si>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</si>
  <si>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</si>
  <si>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</si>
  <si>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</si>
  <si>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</si>
  <si>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</si>
  <si>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</si>
  <si>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</si>
  <si>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</si>
  <si>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</si>
  <si>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</si>
  <si>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</si>
  <si>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</si>
  <si>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</si>
  <si>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</si>
  <si>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</si>
  <si>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</si>
  <si>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</si>
  <si>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</si>
  <si>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</si>
  <si>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</si>
  <si>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</si>
  <si>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</si>
  <si>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</si>
  <si>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</si>
  <si>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</si>
  <si>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</si>
  <si>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</si>
  <si>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</si>
  <si>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</si>
  <si>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</si>
  <si>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</si>
  <si>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</si>
  <si>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</si>
  <si>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</si>
  <si>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</si>
  <si>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</si>
  <si>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</si>
  <si>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</si>
  <si>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</si>
  <si>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</si>
  <si>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</si>
  <si>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</si>
  <si>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</si>
  <si>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</si>
  <si>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</si>
  <si>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</si>
  <si>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</si>
  <si>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</si>
  <si>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</si>
  <si>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</si>
  <si>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</si>
  <si>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</si>
  <si>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</si>
  <si>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</si>
  <si>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</si>
  <si>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</si>
  <si>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</si>
  <si>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</si>
  <si>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</si>
  <si>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</si>
  <si>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</si>
  <si>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</si>
  <si>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</si>
  <si>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</si>
  <si>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</si>
  <si>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</si>
  <si>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</si>
  <si>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</si>
  <si>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</si>
  <si>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</si>
  <si>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</si>
  <si>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</si>
  <si>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</si>
  <si>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</si>
  <si>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</si>
  <si>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</si>
  <si>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</si>
  <si>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</si>
  <si>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</si>
  <si>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</si>
  <si>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</si>
  <si>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</si>
  <si>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</si>
  <si>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</si>
  <si>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</si>
  <si>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</si>
  <si>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</si>
  <si>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</si>
  <si>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</si>
  <si>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</si>
  <si>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</si>
  <si>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</si>
  <si>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</si>
  <si>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</si>
  <si>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</si>
  <si>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</si>
  <si>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</si>
  <si>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</si>
  <si>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</si>
  <si>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</si>
  <si>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</si>
  <si>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</si>
  <si>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</si>
  <si>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</si>
  <si>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</si>
  <si>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</si>
  <si>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</si>
  <si>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</si>
  <si>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</si>
  <si>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</si>
  <si>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</si>
  <si>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</si>
  <si>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</si>
  <si>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</si>
  <si>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</si>
  <si>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</si>
  <si>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</si>
  <si>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</si>
  <si>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</si>
  <si>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</si>
  <si>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</si>
  <si>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</si>
  <si>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</si>
  <si>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</si>
  <si>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</si>
  <si>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</si>
  <si>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</si>
  <si>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</si>
  <si>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</si>
  <si>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</si>
  <si>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</si>
  <si>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</si>
  <si>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</si>
  <si>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</si>
  <si>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</si>
  <si>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</si>
  <si>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</si>
  <si>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</si>
  <si>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</si>
  <si>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</si>
  <si>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</si>
  <si>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</si>
  <si>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</si>
  <si>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</si>
  <si>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</si>
  <si>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</si>
  <si>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</si>
  <si>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</si>
  <si>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</si>
  <si>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</si>
  <si>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</si>
  <si>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</si>
  <si>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</si>
  <si>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</si>
  <si>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</si>
  <si>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</si>
  <si>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</si>
  <si>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</si>
  <si>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</si>
  <si>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</si>
  <si>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</si>
  <si>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</si>
  <si>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</si>
  <si>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</si>
  <si>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</si>
  <si>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</si>
  <si>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</si>
  <si>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</si>
  <si>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</si>
  <si>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</si>
  <si>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</si>
  <si>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</si>
  <si>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</si>
  <si>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</si>
  <si>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</si>
  <si>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</si>
  <si>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</si>
  <si>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</si>
  <si>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</si>
  <si>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</si>
  <si>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</si>
  <si>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</si>
  <si>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</si>
  <si>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</si>
  <si>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</si>
  <si>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</si>
  <si>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</si>
  <si>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</si>
  <si>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</si>
  <si>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</si>
  <si>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</si>
  <si>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</si>
  <si>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</si>
  <si>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</si>
  <si>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</si>
  <si>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</si>
  <si>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</si>
  <si>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</si>
  <si>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</si>
  <si>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</si>
  <si>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</si>
  <si>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</si>
  <si>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</si>
  <si>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</si>
  <si>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</si>
  <si>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</si>
  <si>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</si>
  <si>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</si>
  <si>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</si>
  <si>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</si>
  <si>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</si>
  <si>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</si>
  <si>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</si>
  <si>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</si>
  <si>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</si>
  <si>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</si>
  <si>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</si>
  <si>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</si>
  <si>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</si>
  <si>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</si>
  <si>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</si>
  <si>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</si>
  <si>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</si>
  <si>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</si>
  <si>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</si>
  <si>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</si>
  <si>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</si>
  <si>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</si>
  <si>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</si>
  <si>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</si>
  <si>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</si>
  <si>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</si>
  <si>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</si>
  <si>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</si>
  <si>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</si>
  <si>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</si>
  <si>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</si>
  <si>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</si>
  <si>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</si>
  <si>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</si>
  <si>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</si>
  <si>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</si>
  <si>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</si>
  <si>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</si>
  <si>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</si>
  <si>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</si>
  <si>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</si>
  <si>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</si>
  <si>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</si>
  <si>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</si>
  <si>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</si>
  <si>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</si>
  <si>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</si>
  <si>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</si>
  <si>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</si>
  <si>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</si>
  <si>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</si>
  <si>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</si>
  <si>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</si>
  <si>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</si>
  <si>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</si>
  <si>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</si>
  <si>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</si>
  <si>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</si>
  <si>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</si>
  <si>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</si>
  <si>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</si>
  <si>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</si>
  <si>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</si>
  <si>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</si>
  <si>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</si>
  <si>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</si>
  <si>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</si>
  <si>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</si>
  <si>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</si>
  <si>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</si>
  <si>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</si>
  <si>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</si>
  <si>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</si>
  <si>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</si>
  <si>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</si>
  <si>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</si>
  <si>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</si>
  <si>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</si>
  <si>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</si>
  <si>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</si>
  <si>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</si>
  <si>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</si>
  <si>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</si>
  <si>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</si>
  <si>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</si>
  <si>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</si>
  <si>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</si>
  <si>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</si>
  <si>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</si>
  <si>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</si>
  <si>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</si>
  <si>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</si>
  <si>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</si>
  <si>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</si>
  <si>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</si>
  <si>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</si>
  <si>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</si>
  <si>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</si>
  <si>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</si>
  <si>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</si>
  <si>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</si>
  <si>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</si>
  <si>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</si>
  <si>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</si>
  <si>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</si>
  <si>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</si>
  <si>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</si>
  <si>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</si>
  <si>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</si>
  <si>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</si>
  <si>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</si>
  <si>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</si>
  <si>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</si>
  <si>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</si>
  <si>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</si>
  <si>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</si>
  <si>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</si>
  <si>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</si>
  <si>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</si>
  <si>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</si>
  <si>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</si>
  <si>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</si>
  <si>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</si>
  <si>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</si>
  <si>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</si>
  <si>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</si>
  <si>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</si>
  <si>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</si>
  <si>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</si>
  <si>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</si>
  <si>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</si>
  <si>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</si>
  <si>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</si>
  <si>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</si>
  <si>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</si>
  <si>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</si>
  <si>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</si>
  <si>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</si>
  <si>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</si>
  <si>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</si>
  <si>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</si>
  <si>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</si>
  <si>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</si>
  <si>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</si>
  <si>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</si>
  <si>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</si>
  <si>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</si>
  <si>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</si>
  <si>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</si>
  <si>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</si>
  <si>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</si>
  <si>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</si>
  <si>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</si>
  <si>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</si>
  <si>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</si>
  <si>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</si>
  <si>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</si>
  <si>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</si>
  <si>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</si>
  <si>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</si>
  <si>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</si>
  <si>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</si>
  <si>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</si>
  <si>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</si>
  <si>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</si>
  <si>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</si>
  <si>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</si>
  <si>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</si>
  <si>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</si>
  <si>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</si>
  <si>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</si>
  <si>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</si>
  <si>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</si>
  <si>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</si>
  <si>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</si>
  <si>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</si>
  <si>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</si>
  <si>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</si>
  <si>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</si>
  <si>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</si>
  <si>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</si>
  <si>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</si>
  <si>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</si>
  <si>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</si>
  <si>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</si>
  <si>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</si>
  <si>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</si>
  <si>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</si>
  <si>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</si>
  <si>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</si>
  <si>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</si>
  <si>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</si>
  <si>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</si>
  <si>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</si>
  <si>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</si>
  <si>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</si>
  <si>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</si>
  <si>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</si>
  <si>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</si>
  <si>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</si>
  <si>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</si>
  <si>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</si>
  <si>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</si>
  <si>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</si>
  <si>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</si>
  <si>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</si>
  <si>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</si>
  <si>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</si>
  <si>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</si>
  <si>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</si>
  <si>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</si>
  <si>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</si>
  <si>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</si>
  <si>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</si>
  <si>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</si>
  <si>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</si>
  <si>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</si>
  <si>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</si>
  <si>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</si>
  <si>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</si>
  <si>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</si>
  <si>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</si>
  <si>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</si>
  <si>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</si>
  <si>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</si>
  <si>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</si>
  <si>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</si>
  <si>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</si>
  <si>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</si>
  <si>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</si>
  <si>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</si>
  <si>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</si>
  <si>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</si>
  <si>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</si>
  <si>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</si>
  <si>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</si>
  <si>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</si>
  <si>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</si>
  <si>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</si>
  <si>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</si>
  <si>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</si>
  <si>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</si>
  <si>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</si>
  <si>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</si>
  <si>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</si>
  <si>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</si>
  <si>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</si>
  <si>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</si>
  <si>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</si>
  <si>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</si>
  <si>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</si>
  <si>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</si>
  <si>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</si>
  <si>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</si>
  <si>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</si>
  <si>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</si>
  <si>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</si>
  <si>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</si>
  <si>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</si>
  <si>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</si>
  <si>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</si>
  <si>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</si>
  <si>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</si>
  <si>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</si>
  <si>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</si>
  <si>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</si>
  <si>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</si>
  <si>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</si>
  <si>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</si>
  <si>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</si>
  <si>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</si>
  <si>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</si>
  <si>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</si>
  <si>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</si>
  <si>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</si>
  <si>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</si>
  <si>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</si>
  <si>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</si>
  <si>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</si>
  <si>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</si>
  <si>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</si>
  <si>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</si>
  <si>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</si>
  <si>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</si>
  <si>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</si>
  <si>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</si>
  <si>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</si>
  <si>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</si>
  <si>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</si>
  <si>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</si>
  <si>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</si>
  <si>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</si>
  <si>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</si>
  <si>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</si>
  <si>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</si>
  <si>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</si>
  <si>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</si>
  <si>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</si>
  <si>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</si>
  <si>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</si>
  <si>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</si>
  <si>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</si>
  <si>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</si>
  <si>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</si>
  <si>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</si>
  <si>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</si>
  <si>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</si>
  <si>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</si>
  <si>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</si>
  <si>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</si>
  <si>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</si>
  <si>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</si>
  <si>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</si>
  <si>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</si>
  <si>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</si>
  <si>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</si>
  <si>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</si>
  <si>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</si>
  <si>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</si>
  <si>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</si>
  <si>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</si>
  <si>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</si>
  <si>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</si>
  <si>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</si>
  <si>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</si>
  <si>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</si>
  <si>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</si>
  <si>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</si>
  <si>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</si>
  <si>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</si>
  <si>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</si>
  <si>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</si>
  <si>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</si>
  <si>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</si>
  <si>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</si>
  <si>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</si>
  <si>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</si>
  <si>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</si>
  <si>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</si>
  <si>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</si>
  <si>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</si>
  <si>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</si>
  <si>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</si>
  <si>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</si>
  <si>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</si>
  <si>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</si>
  <si>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</si>
  <si>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</si>
  <si>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</si>
  <si>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</si>
  <si>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</si>
  <si>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</si>
  <si>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</si>
  <si>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</si>
  <si>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</si>
  <si>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</si>
  <si>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</si>
  <si>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</si>
  <si>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</si>
  <si>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</si>
  <si>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</si>
  <si>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</si>
  <si>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</si>
  <si>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</si>
  <si>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</si>
  <si>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</si>
  <si>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</si>
  <si>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</si>
  <si>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</si>
  <si>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</si>
  <si>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</si>
  <si>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</si>
  <si>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</si>
  <si>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</si>
  <si>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</si>
  <si>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</si>
  <si>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</si>
  <si>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</si>
  <si>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</si>
  <si>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</si>
  <si>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</si>
  <si>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</si>
  <si>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</si>
  <si>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</si>
  <si>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</si>
  <si>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</si>
  <si>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</si>
  <si>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</si>
  <si>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</si>
  <si>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</si>
  <si>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</si>
  <si>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</si>
  <si>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</si>
  <si>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</si>
  <si>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</si>
  <si>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</si>
  <si>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</si>
  <si>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</si>
  <si>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</si>
  <si>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</si>
  <si>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</si>
  <si>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</si>
  <si>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</si>
  <si>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</si>
  <si>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</si>
  <si>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</si>
  <si>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</si>
  <si>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</si>
  <si>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</si>
  <si>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</si>
  <si>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</si>
  <si>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</si>
  <si>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</si>
  <si>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</si>
  <si>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</si>
  <si>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</si>
  <si>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</si>
  <si>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</si>
  <si>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</si>
  <si>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</si>
  <si>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</si>
  <si>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</si>
  <si>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</si>
  <si>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</si>
  <si>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</si>
  <si>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</si>
  <si>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</si>
  <si>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</si>
  <si>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</si>
  <si>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</si>
  <si>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</si>
  <si>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</si>
  <si>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</si>
  <si>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</si>
  <si>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</si>
  <si>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</si>
  <si>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</si>
  <si>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</si>
  <si>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</si>
  <si>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</si>
  <si>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</si>
  <si>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</si>
  <si>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</si>
  <si>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</si>
  <si>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</si>
  <si>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</si>
  <si>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</si>
  <si>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</si>
  <si>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</si>
  <si>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</si>
  <si>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</si>
  <si>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</si>
  <si>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</si>
  <si>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</si>
  <si>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</si>
  <si>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</si>
  <si>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</si>
  <si>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</si>
  <si>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</si>
  <si>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</si>
  <si>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</si>
  <si>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</si>
  <si>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</si>
  <si>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</si>
  <si>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</si>
  <si>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</si>
  <si>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</si>
  <si>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</si>
  <si>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</si>
  <si>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</si>
  <si>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</si>
  <si>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</si>
  <si>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</si>
  <si>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</si>
  <si>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</si>
  <si>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</si>
  <si>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</si>
  <si>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</si>
  <si>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</si>
  <si>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</si>
  <si>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</si>
  <si>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</si>
  <si>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</si>
  <si>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</si>
  <si>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</si>
  <si>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</si>
  <si>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</si>
  <si>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</si>
  <si>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</si>
  <si>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</si>
  <si>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</si>
  <si>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</si>
  <si>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</si>
  <si>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</si>
  <si>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</si>
  <si>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</si>
  <si>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</si>
  <si>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</si>
  <si>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</si>
  <si>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</si>
  <si>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</si>
  <si>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</si>
  <si>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</si>
  <si>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</si>
  <si>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</si>
  <si>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</si>
  <si>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</si>
  <si>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</si>
  <si>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</si>
  <si>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</si>
  <si>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</si>
  <si>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</si>
  <si>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</si>
  <si>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</si>
  <si>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</si>
  <si>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</si>
  <si>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</si>
  <si>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</si>
  <si>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</si>
  <si>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</si>
  <si>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</si>
  <si>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</si>
  <si>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</si>
  <si>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</si>
  <si>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</si>
  <si>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</si>
  <si>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</si>
  <si>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</si>
  <si>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</si>
  <si>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</si>
  <si>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</si>
  <si>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</si>
  <si>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</si>
  <si>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</si>
  <si>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</si>
  <si>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</si>
  <si>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</si>
  <si>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</si>
  <si>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</si>
  <si>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</si>
  <si>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</si>
  <si>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</si>
  <si>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</si>
  <si>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</si>
  <si>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</si>
  <si>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</si>
  <si>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</si>
  <si>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</si>
  <si>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</si>
  <si>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</si>
  <si>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</si>
  <si>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</si>
  <si>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</si>
  <si>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</si>
  <si>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</si>
  <si>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</si>
  <si>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</si>
  <si>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</si>
  <si>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</si>
  <si>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</si>
  <si>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</si>
  <si>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</si>
  <si>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</si>
  <si>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</si>
  <si>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</si>
  <si>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</si>
  <si>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</si>
  <si>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</si>
  <si>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</si>
  <si>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</si>
  <si>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</si>
  <si>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</si>
  <si>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</si>
  <si>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</si>
  <si>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</si>
  <si>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</si>
  <si>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</si>
  <si>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</si>
  <si>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</si>
  <si>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</si>
  <si>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</si>
  <si>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</si>
  <si>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</si>
  <si>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</si>
  <si>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</si>
  <si>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</si>
  <si>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</si>
  <si>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</si>
  <si>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</si>
  <si>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</si>
  <si>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</si>
  <si>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</si>
  <si>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</si>
  <si>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</si>
  <si>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</si>
  <si>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</si>
  <si>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</si>
  <si>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</si>
  <si>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</si>
  <si>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</si>
  <si>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</si>
  <si>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</si>
  <si>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</si>
  <si>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</si>
  <si>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</si>
  <si>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</si>
  <si>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</si>
  <si>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</si>
  <si>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</si>
  <si>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</si>
  <si>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</si>
  <si>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</si>
  <si>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</si>
  <si>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</si>
  <si>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</si>
  <si>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</si>
  <si>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</si>
  <si>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</si>
  <si>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</si>
  <si>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</si>
  <si>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</si>
  <si>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</si>
  <si>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</si>
  <si>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</si>
  <si>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</si>
  <si>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</si>
  <si>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</si>
  <si>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</si>
  <si>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</si>
  <si>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</si>
  <si>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</si>
  <si>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</si>
  <si>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</si>
  <si>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</si>
  <si>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</si>
  <si>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</si>
  <si>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</si>
  <si>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</si>
  <si>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</si>
  <si>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</si>
  <si>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</si>
  <si>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</si>
  <si>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</si>
  <si>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</si>
  <si>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</si>
  <si>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</si>
  <si>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</si>
  <si>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</si>
  <si>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</si>
  <si>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</si>
  <si>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</si>
  <si>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</si>
  <si>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</si>
  <si>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</si>
  <si>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</si>
  <si>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</si>
  <si>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</si>
  <si>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</si>
  <si>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</si>
  <si>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</si>
  <si>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</si>
  <si>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</si>
  <si>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</si>
  <si>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</si>
  <si>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</si>
  <si>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</si>
  <si>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</si>
  <si>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</si>
  <si>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</si>
  <si>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</si>
  <si>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</si>
  <si>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</si>
  <si>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</si>
  <si>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</si>
  <si>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</si>
  <si>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</si>
  <si>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</si>
  <si>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</si>
  <si>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</si>
  <si>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</si>
  <si>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</si>
  <si>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</si>
  <si>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</si>
  <si>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</si>
  <si>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</si>
  <si>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</si>
  <si>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</si>
  <si>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</si>
  <si>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</si>
  <si>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</si>
  <si>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</si>
  <si>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</si>
  <si>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</si>
  <si>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</si>
  <si>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</si>
  <si>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</si>
  <si>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</si>
  <si>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</si>
  <si>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</si>
  <si>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</si>
  <si>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</si>
  <si>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</si>
  <si>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</si>
  <si>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</si>
  <si>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</si>
  <si>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</si>
  <si>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</si>
  <si>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</si>
  <si>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</si>
  <si>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</si>
  <si>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</si>
  <si>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</si>
  <si>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</si>
  <si>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</si>
  <si>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</si>
  <si>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</si>
  <si>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</si>
  <si>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</si>
  <si>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</si>
  <si>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</si>
  <si>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</si>
  <si>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</si>
  <si>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</si>
  <si>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</si>
  <si>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</si>
  <si>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</si>
  <si>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</si>
  <si>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</si>
  <si>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</si>
  <si>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</si>
  <si>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</si>
  <si>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</si>
  <si>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</si>
  <si>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</si>
  <si>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</si>
  <si>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</si>
  <si>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</si>
  <si>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</si>
  <si>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</si>
  <si>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</si>
  <si>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</si>
  <si>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</si>
  <si>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</si>
  <si>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</si>
  <si>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</si>
  <si>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</si>
  <si>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</si>
  <si>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</si>
  <si>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</si>
  <si>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</si>
  <si>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</si>
  <si>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</si>
  <si>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</si>
  <si>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</si>
  <si>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</si>
  <si>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</si>
  <si>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</si>
  <si>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</si>
  <si>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</si>
  <si>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</si>
  <si>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</si>
  <si>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</si>
  <si>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</si>
  <si>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</si>
  <si>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</si>
  <si>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</si>
  <si>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</si>
  <si>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</si>
  <si>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</si>
  <si>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</si>
  <si>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</si>
  <si>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</si>
  <si>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</si>
  <si>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</si>
  <si>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</si>
  <si>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</si>
  <si>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</si>
  <si>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</si>
  <si>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</si>
  <si>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</si>
  <si>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</si>
  <si>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</si>
  <si>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</si>
  <si>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</si>
  <si>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</si>
  <si>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</si>
  <si>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</si>
  <si>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</si>
  <si>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</si>
  <si>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</si>
  <si>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</si>
  <si>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</si>
  <si>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</si>
  <si>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</si>
  <si>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</si>
  <si>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</si>
  <si>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</si>
  <si>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</si>
  <si>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</si>
  <si>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</si>
  <si>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</si>
  <si>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</si>
  <si>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</si>
  <si>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</si>
  <si>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</si>
  <si>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</si>
  <si>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</si>
  <si>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</si>
  <si>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</si>
  <si>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</si>
  <si>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</si>
  <si>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</si>
  <si>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</si>
  <si>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</si>
  <si>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</si>
  <si>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</si>
  <si>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</si>
  <si>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</si>
  <si>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</si>
  <si>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</si>
  <si>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</si>
  <si>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</si>
  <si>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</si>
  <si>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</si>
  <si>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</si>
  <si>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</si>
  <si>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</si>
  <si>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</si>
  <si>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</si>
  <si>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</si>
  <si>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</si>
  <si>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</si>
  <si>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</si>
  <si>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</si>
  <si>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</si>
  <si>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</si>
  <si>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</si>
  <si>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</si>
  <si>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</si>
  <si>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</si>
  <si>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</si>
  <si>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</si>
  <si>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</si>
  <si>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</si>
  <si>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</si>
  <si>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</si>
  <si>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</si>
  <si>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</si>
  <si>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</si>
  <si>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</si>
  <si>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</si>
  <si>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</si>
  <si>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</si>
  <si>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</si>
  <si>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</si>
  <si>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</si>
  <si>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</si>
  <si>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</si>
  <si>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</si>
  <si>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</si>
  <si>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</si>
  <si>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</si>
  <si>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</si>
  <si>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</si>
  <si>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</si>
  <si>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</si>
  <si>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</si>
  <si>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</si>
  <si>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</si>
  <si>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</si>
  <si>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</si>
  <si>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</si>
  <si>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</si>
  <si>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</si>
  <si>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</si>
  <si>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</si>
  <si>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</si>
  <si>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</si>
  <si>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</si>
  <si>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</si>
  <si>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</si>
  <si>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</si>
  <si>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</si>
  <si>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</si>
  <si>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</si>
  <si>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</si>
  <si>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</si>
  <si>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</si>
  <si>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</si>
  <si>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</si>
  <si>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</si>
  <si>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</si>
  <si>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</si>
  <si>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</si>
  <si>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</si>
  <si>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</si>
  <si>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</si>
  <si>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</si>
  <si>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</si>
  <si>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</si>
  <si>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</si>
  <si>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</si>
  <si>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</si>
  <si>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</si>
  <si>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</si>
  <si>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</si>
  <si>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</si>
  <si>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</si>
  <si>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</si>
  <si>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</si>
  <si>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</si>
  <si>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</si>
  <si>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</si>
  <si>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</si>
  <si>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</si>
  <si>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</si>
  <si>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</si>
  <si>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</si>
  <si>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</si>
  <si>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</si>
  <si>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</si>
  <si>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</si>
  <si>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</si>
  <si>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</si>
  <si>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</si>
  <si>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</si>
  <si>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</si>
  <si>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</si>
  <si>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</si>
  <si>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</si>
  <si>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</si>
  <si>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</si>
  <si>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</si>
  <si>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</si>
  <si>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</si>
  <si>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</si>
  <si>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</si>
  <si>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</si>
  <si>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</si>
  <si>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</si>
  <si>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</si>
  <si>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</si>
  <si>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</si>
  <si>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</si>
  <si>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</si>
  <si>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</si>
  <si>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</si>
  <si>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</si>
  <si>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</si>
  <si>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</si>
  <si>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</si>
  <si>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</si>
  <si>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</si>
  <si>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</si>
  <si>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</si>
  <si>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</si>
  <si>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</si>
  <si>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</si>
  <si>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</si>
  <si>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</si>
  <si>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</si>
  <si>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</si>
  <si>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</si>
  <si>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</si>
  <si>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</si>
  <si>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</si>
  <si>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</si>
  <si>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</si>
  <si>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</si>
  <si>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</si>
  <si>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</si>
  <si>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</si>
  <si>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</si>
  <si>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</si>
  <si>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</si>
  <si>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</si>
  <si>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</si>
  <si>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</si>
  <si>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</si>
  <si>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</si>
  <si>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</si>
  <si>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</si>
  <si>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</si>
  <si>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</si>
  <si>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</si>
  <si>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</si>
  <si>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</si>
  <si>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</si>
  <si>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</si>
  <si>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</si>
  <si>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</si>
  <si>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</si>
  <si>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</si>
  <si>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</si>
  <si>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</si>
  <si>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</si>
  <si>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</si>
  <si>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</si>
  <si>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</si>
  <si>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</si>
  <si>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</si>
  <si>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</si>
  <si>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</si>
  <si>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</si>
  <si>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</si>
  <si>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</si>
  <si>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</si>
  <si>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</si>
  <si>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</si>
  <si>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</si>
  <si>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</si>
  <si>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</si>
  <si>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</si>
  <si>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</si>
  <si>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</si>
  <si>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</si>
  <si>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</si>
  <si>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</si>
  <si>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</si>
  <si>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</si>
  <si>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</si>
  <si>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</si>
  <si>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</si>
  <si>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</si>
  <si>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</si>
  <si>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</si>
  <si>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</si>
  <si>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</si>
  <si>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</si>
  <si>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</si>
  <si>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</si>
  <si>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</si>
  <si>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</si>
  <si>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</si>
  <si>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</si>
  <si>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</si>
  <si>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</si>
  <si>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</si>
  <si>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</si>
  <si>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</si>
  <si>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</si>
  <si>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</si>
  <si>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</si>
  <si>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</si>
  <si>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</si>
  <si>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</si>
  <si>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</si>
  <si>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</si>
  <si>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</si>
  <si>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</si>
  <si>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</si>
  <si>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</si>
  <si>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</si>
  <si>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</si>
  <si>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</si>
  <si>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</si>
  <si>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</si>
  <si>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</si>
  <si>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</si>
  <si>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</si>
  <si>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</si>
  <si>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</si>
  <si>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</si>
  <si>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</si>
  <si>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</si>
  <si>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</si>
  <si>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</si>
  <si>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</si>
  <si>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</si>
  <si>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</si>
  <si>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</si>
  <si>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</si>
  <si>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</si>
  <si>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</si>
  <si>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</si>
  <si>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</si>
  <si>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</si>
  <si>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</si>
  <si>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</si>
  <si>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</si>
  <si>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</si>
  <si>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</si>
  <si>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</si>
  <si>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</si>
  <si>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</si>
  <si>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</si>
  <si>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</si>
  <si>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</si>
  <si>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</si>
  <si>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</si>
  <si>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</si>
  <si>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</si>
  <si>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</si>
  <si>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</si>
  <si>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</si>
  <si>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</si>
  <si>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</si>
  <si>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</si>
  <si>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</si>
  <si>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</si>
  <si>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</si>
  <si>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</si>
  <si>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</si>
  <si>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</si>
  <si>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</si>
  <si>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</si>
  <si>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</si>
  <si>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</si>
  <si>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</si>
  <si>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</si>
  <si>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</si>
  <si>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</si>
  <si>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</si>
  <si>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</si>
  <si>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</si>
  <si>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</si>
  <si>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</si>
  <si>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</si>
  <si>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</si>
  <si>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</si>
  <si>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</si>
  <si>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</si>
  <si>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</si>
  <si>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</si>
  <si>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</si>
  <si>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</si>
  <si>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</si>
  <si>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</si>
  <si>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</si>
  <si>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</si>
  <si>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</si>
  <si>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</si>
  <si>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</si>
  <si>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</si>
  <si>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</si>
  <si>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</si>
  <si>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</si>
  <si>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</si>
  <si>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</si>
  <si>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</si>
  <si>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</si>
  <si>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</si>
  <si>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</si>
  <si>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</si>
  <si>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</si>
  <si>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</si>
  <si>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</si>
  <si>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</si>
  <si>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</si>
  <si>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</si>
  <si>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</si>
  <si>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</si>
  <si>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</si>
  <si>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</si>
  <si>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</si>
  <si>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</si>
  <si>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</si>
  <si>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</si>
  <si>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</si>
  <si>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</si>
  <si>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</si>
  <si>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</si>
  <si>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</si>
  <si>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</si>
  <si>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</si>
  <si>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</si>
  <si>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</si>
  <si>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</si>
  <si>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</si>
  <si>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</si>
  <si>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</si>
  <si>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</si>
  <si>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</si>
  <si>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</si>
  <si>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</si>
  <si>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</si>
  <si>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</si>
  <si>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</si>
  <si>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</si>
  <si>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</si>
  <si>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</si>
  <si>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</si>
  <si>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</si>
  <si>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</si>
  <si>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</si>
  <si>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</si>
  <si>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</si>
  <si>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</si>
  <si>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</si>
  <si>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</si>
  <si>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</si>
  <si>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</si>
  <si>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</si>
  <si>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</si>
  <si>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</si>
  <si>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</si>
  <si>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</si>
  <si>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</si>
  <si>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</si>
  <si>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</si>
  <si>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</si>
  <si>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</si>
  <si>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</si>
  <si>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</si>
  <si>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</si>
  <si>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</si>
  <si>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</si>
  <si>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</si>
  <si>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</si>
  <si>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</si>
  <si>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</si>
  <si>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</si>
  <si>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</si>
  <si>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</si>
  <si>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</si>
  <si>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</si>
  <si>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</si>
  <si>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</si>
  <si>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</si>
  <si>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</si>
  <si>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</si>
  <si>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</si>
  <si>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</si>
  <si>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</si>
  <si>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</si>
  <si>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</si>
  <si>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</si>
  <si>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</si>
  <si>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</si>
  <si>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</si>
  <si>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</si>
  <si>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</si>
  <si>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</si>
  <si>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</si>
  <si>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</si>
  <si>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</si>
  <si>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</si>
  <si>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</si>
  <si>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</si>
  <si>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</si>
  <si>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</si>
  <si>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</si>
  <si>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</si>
  <si>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</si>
  <si>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</si>
  <si>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</si>
  <si>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</si>
  <si>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</si>
  <si>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</si>
  <si>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</si>
  <si>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</si>
  <si>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</si>
  <si>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</si>
  <si>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</si>
  <si>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</si>
  <si>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</si>
  <si>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</si>
  <si>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</si>
  <si>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</si>
  <si>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</si>
  <si>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</si>
  <si>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</si>
  <si>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</si>
  <si>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</si>
  <si>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</si>
  <si>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</si>
  <si>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</si>
  <si>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</si>
  <si>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</si>
  <si>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</si>
  <si>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</si>
  <si>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</si>
  <si>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</si>
  <si>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</si>
  <si>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</si>
  <si>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</si>
  <si>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</si>
  <si>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</si>
  <si>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</si>
  <si>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</si>
  <si>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</si>
  <si>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</si>
  <si>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</si>
  <si>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</si>
  <si>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</si>
  <si>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</si>
  <si>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</si>
  <si>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</si>
  <si>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</si>
  <si>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</si>
  <si>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</si>
  <si>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</si>
  <si>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</si>
  <si>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</si>
  <si>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</si>
  <si>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</si>
  <si>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</si>
  <si>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</si>
  <si>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</si>
  <si>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</si>
  <si>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</si>
  <si>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</si>
  <si>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</si>
  <si>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</si>
  <si>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</si>
  <si>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</si>
  <si>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</si>
  <si>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</si>
  <si>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</si>
  <si>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</si>
  <si>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</si>
  <si>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</si>
  <si>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</si>
  <si>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</si>
  <si>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</si>
  <si>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</si>
  <si>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</si>
  <si>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</si>
  <si>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</si>
  <si>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</si>
  <si>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</si>
  <si>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</si>
  <si>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</si>
  <si>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</si>
  <si>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</si>
  <si>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</si>
  <si>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</si>
  <si>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</si>
  <si>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</si>
  <si>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</si>
  <si>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</si>
  <si>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</si>
  <si>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</si>
  <si>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</si>
  <si>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</si>
  <si>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</si>
  <si>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</si>
  <si>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</si>
  <si>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</si>
  <si>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</si>
  <si>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</si>
  <si>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</si>
  <si>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</si>
  <si>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</si>
  <si>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</si>
  <si>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</si>
  <si>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</si>
  <si>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</si>
  <si>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</si>
  <si>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</si>
  <si>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</si>
  <si>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</si>
  <si>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</si>
  <si>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</si>
  <si>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</si>
  <si>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</si>
  <si>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</si>
  <si>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</si>
  <si>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</si>
  <si>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</si>
  <si>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</si>
  <si>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</si>
  <si>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</si>
  <si>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</si>
  <si>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</si>
  <si>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</si>
  <si>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</si>
  <si>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</si>
  <si>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</si>
  <si>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</si>
  <si>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</si>
  <si>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</si>
  <si>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</si>
  <si>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</si>
  <si>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</si>
  <si>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</si>
  <si>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</si>
  <si>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</si>
  <si>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</si>
  <si>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</si>
  <si>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</si>
  <si>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</si>
  <si>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</si>
  <si>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</si>
  <si>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</si>
  <si>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</si>
  <si>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</si>
  <si>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</si>
  <si>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</si>
  <si>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</si>
  <si>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</si>
  <si>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</si>
  <si>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</si>
  <si>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</si>
  <si>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</si>
  <si>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</si>
  <si>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</si>
  <si>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</si>
  <si>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</si>
  <si>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</si>
  <si>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</si>
  <si>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</si>
  <si>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</si>
  <si>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</si>
  <si>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</si>
  <si>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</si>
  <si>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</si>
  <si>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</si>
  <si>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</si>
  <si>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</si>
  <si>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</si>
  <si>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</si>
  <si>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</si>
  <si>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</si>
  <si>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</si>
  <si>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</si>
  <si>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</si>
  <si>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</si>
  <si>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</si>
  <si>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</si>
  <si>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</si>
  <si>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</si>
  <si>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</si>
  <si>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</si>
  <si>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</si>
  <si>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</si>
  <si>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</si>
  <si>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</si>
  <si>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</si>
  <si>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</si>
  <si>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</si>
  <si>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</si>
  <si>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</si>
  <si>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</si>
  <si>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</si>
  <si>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</si>
  <si>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</si>
  <si>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</si>
  <si>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</si>
  <si>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</si>
  <si>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</si>
  <si>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</si>
  <si>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</si>
  <si>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</si>
  <si>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</si>
  <si>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</si>
  <si>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</si>
  <si>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</si>
  <si>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</si>
  <si>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</si>
  <si>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</si>
  <si>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</si>
  <si>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</si>
  <si>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</si>
  <si>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</si>
  <si>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</si>
  <si>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</si>
  <si>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</si>
  <si>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</si>
  <si>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</si>
  <si>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</si>
  <si>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</si>
  <si>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</si>
  <si>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</si>
  <si>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</si>
  <si>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</si>
  <si>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</si>
  <si>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</si>
  <si>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</si>
  <si>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</si>
  <si>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</si>
  <si>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</si>
  <si>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</si>
  <si>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</si>
  <si>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</si>
  <si>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</si>
  <si>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</si>
  <si>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</si>
  <si>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</si>
  <si>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</si>
  <si>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</si>
  <si>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</si>
  <si>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</si>
  <si>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</si>
  <si>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</si>
  <si>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</si>
  <si>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</si>
  <si>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</si>
  <si>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</si>
  <si>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</si>
  <si>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</si>
  <si>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</si>
  <si>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</si>
  <si>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</si>
  <si>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</si>
  <si>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</si>
  <si>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</si>
  <si>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</si>
  <si>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</si>
  <si>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</si>
  <si>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</si>
  <si>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</si>
  <si>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</si>
  <si>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</si>
  <si>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</si>
  <si>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</si>
  <si>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</si>
  <si>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</si>
  <si>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</si>
  <si>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</si>
  <si>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</si>
  <si>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</si>
  <si>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</si>
  <si>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</si>
  <si>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</si>
  <si>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</si>
  <si>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</si>
  <si>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</si>
  <si>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</si>
  <si>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</si>
  <si>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</si>
  <si>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</si>
  <si>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</si>
  <si>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</si>
  <si>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</si>
  <si>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</si>
  <si>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</si>
  <si>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</si>
  <si>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</si>
  <si>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</si>
  <si>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</si>
  <si>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</si>
  <si>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</si>
  <si>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</si>
  <si>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</si>
  <si>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</si>
  <si>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</si>
  <si>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</si>
  <si>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</si>
  <si>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</si>
  <si>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</si>
  <si>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</si>
  <si>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</si>
  <si>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</si>
  <si>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</si>
  <si>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</si>
  <si>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</si>
  <si>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</si>
  <si>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</si>
  <si>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</si>
  <si>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</si>
  <si>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</si>
  <si>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</si>
  <si>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</si>
  <si>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</si>
  <si>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</si>
  <si>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</si>
  <si>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</si>
  <si>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</si>
  <si>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</si>
  <si>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</si>
  <si>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</si>
  <si>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</si>
  <si>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</si>
  <si>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</si>
  <si>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</si>
  <si>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</si>
  <si>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</si>
  <si>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</si>
  <si>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</si>
  <si>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</si>
  <si>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</si>
  <si>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</si>
  <si>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</si>
  <si>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</si>
  <si>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</si>
  <si>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</si>
  <si>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</si>
  <si>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</si>
  <si>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</si>
  <si>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</si>
  <si>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</si>
  <si>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</si>
  <si>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</si>
  <si>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</si>
  <si>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</si>
  <si>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</si>
  <si>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</si>
  <si>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</si>
  <si>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</si>
  <si>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</si>
  <si>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</si>
  <si>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</si>
  <si>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</si>
  <si>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</si>
  <si>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</si>
  <si>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</si>
  <si>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</si>
  <si>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</si>
  <si>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</si>
  <si>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</si>
  <si>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</si>
  <si>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</si>
  <si>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</si>
  <si>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</si>
  <si>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</si>
  <si>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</si>
  <si>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</si>
  <si>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</si>
  <si>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</si>
  <si>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</si>
  <si>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</si>
  <si>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</si>
  <si>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</si>
  <si>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</si>
  <si>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</si>
  <si>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</si>
  <si>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</si>
  <si>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</si>
  <si>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</si>
  <si>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</si>
  <si>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</si>
  <si>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</si>
  <si>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</si>
  <si>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</si>
  <si>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</si>
  <si>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</si>
  <si>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</si>
  <si>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</si>
  <si>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</si>
  <si>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</si>
  <si>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</si>
  <si>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</si>
  <si>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</si>
  <si>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</si>
  <si>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</si>
  <si>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</si>
  <si>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</si>
  <si>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</si>
  <si>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</si>
  <si>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</si>
  <si>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</si>
  <si>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</si>
  <si>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</si>
  <si>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</si>
  <si>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</si>
  <si>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</si>
  <si>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</si>
  <si>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</si>
  <si>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</si>
  <si>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</si>
  <si>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</si>
  <si>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</si>
  <si>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</si>
  <si>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</si>
  <si>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</si>
  <si>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</si>
  <si>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</si>
  <si>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</si>
  <si>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</si>
  <si>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</si>
  <si>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</si>
  <si>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</si>
  <si>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</si>
  <si>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</si>
  <si>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</si>
  <si>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</si>
  <si>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</si>
  <si>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</si>
  <si>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</si>
  <si>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</si>
  <si>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</si>
  <si>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</si>
  <si>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</si>
  <si>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</si>
  <si>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</si>
  <si>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</si>
  <si>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</si>
  <si>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</si>
  <si>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</si>
  <si>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</si>
  <si>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</si>
  <si>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</si>
  <si>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</si>
  <si>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</si>
  <si>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</si>
  <si>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</si>
  <si>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</si>
  <si>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</si>
  <si>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</si>
  <si>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</si>
  <si>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</si>
  <si>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</si>
  <si>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</si>
  <si>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</si>
  <si>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</si>
  <si>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</si>
  <si>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</si>
  <si>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</si>
  <si>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</si>
  <si>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</si>
  <si>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</si>
  <si>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</si>
  <si>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</si>
  <si>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</si>
  <si>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</si>
  <si>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</si>
  <si>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</si>
  <si>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</si>
  <si>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</si>
  <si>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</si>
  <si>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</si>
  <si>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</si>
  <si>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</si>
  <si>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</si>
  <si>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</si>
  <si>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</si>
  <si>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</si>
  <si>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</si>
  <si>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</si>
  <si>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</si>
  <si>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</si>
  <si>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</si>
  <si>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</si>
  <si>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</si>
  <si>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</si>
  <si>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</si>
  <si>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</si>
  <si>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</si>
  <si>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</si>
  <si>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</si>
  <si>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</si>
  <si>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</si>
  <si>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</si>
  <si>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</si>
  <si>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</si>
  <si>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</si>
  <si>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</si>
  <si>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</si>
  <si>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</si>
  <si>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</si>
  <si>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</si>
  <si>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</si>
  <si>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</si>
  <si>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</si>
  <si>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</si>
  <si>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</si>
  <si>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</si>
  <si>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</si>
  <si>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</si>
  <si>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</si>
  <si>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</si>
  <si>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</si>
  <si>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</si>
  <si>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</si>
  <si>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</si>
  <si>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</si>
  <si>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</si>
  <si>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</si>
  <si>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</si>
  <si>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</si>
  <si>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</si>
  <si>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</si>
  <si>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</si>
  <si>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</si>
  <si>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</si>
  <si>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</si>
  <si>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</si>
  <si>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</si>
  <si>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</si>
  <si>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</si>
  <si>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</si>
  <si>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</si>
  <si>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</si>
  <si>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</si>
  <si>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</si>
  <si>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</si>
  <si>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</si>
  <si>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</si>
  <si>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</si>
  <si>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</si>
  <si>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</si>
  <si>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</si>
  <si>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</si>
  <si>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</si>
  <si>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</si>
  <si>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</si>
  <si>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</si>
  <si>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</si>
  <si>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</si>
  <si>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</si>
  <si>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</si>
  <si>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</si>
  <si>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</si>
  <si>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</si>
  <si>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</si>
  <si>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</si>
  <si>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</si>
  <si>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</si>
  <si>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</si>
  <si>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</si>
  <si>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</si>
  <si>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</si>
  <si>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</si>
  <si>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</si>
  <si>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</si>
  <si>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</si>
  <si>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</si>
  <si>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</si>
  <si>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</si>
  <si>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</si>
  <si>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</si>
  <si>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</si>
  <si>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</si>
  <si>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</si>
  <si>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</si>
  <si>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</si>
  <si>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</si>
  <si>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</si>
  <si>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</si>
  <si>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</si>
  <si>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</si>
  <si>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</si>
  <si>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</si>
  <si>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</si>
  <si>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</si>
  <si>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</si>
  <si>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</si>
  <si>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</si>
  <si>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</si>
  <si>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</si>
  <si>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</si>
  <si>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</si>
  <si>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</si>
  <si>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</si>
  <si>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</si>
  <si>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</si>
  <si>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</si>
  <si>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</si>
  <si>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</si>
  <si>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</si>
  <si>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</si>
  <si>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</si>
  <si>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</si>
  <si>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</si>
  <si>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</si>
  <si>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</si>
  <si>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</si>
  <si>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</si>
  <si>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</si>
  <si>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</si>
  <si>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</si>
  <si>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</si>
  <si>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</si>
  <si>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</si>
  <si>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</si>
  <si>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</si>
  <si>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</si>
  <si>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</si>
  <si>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</si>
  <si>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</si>
  <si>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</si>
  <si>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</si>
  <si>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</si>
  <si>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</si>
  <si>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</si>
  <si>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</si>
  <si>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</si>
  <si>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</si>
  <si>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</si>
  <si>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</si>
  <si>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</si>
  <si>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</si>
  <si>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</si>
  <si>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</si>
  <si>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</si>
  <si>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</si>
  <si>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</si>
  <si>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</si>
  <si>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</si>
  <si>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</si>
  <si>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</si>
  <si>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</si>
  <si>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</si>
  <si>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</si>
  <si>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</si>
  <si>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</si>
  <si>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</si>
  <si>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</si>
  <si>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</si>
  <si>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</si>
  <si>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</si>
  <si>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</si>
  <si>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</si>
  <si>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</si>
  <si>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</si>
  <si>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</si>
  <si>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</si>
  <si>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</si>
  <si>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</si>
  <si>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</si>
  <si>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</si>
  <si>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</si>
  <si>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</si>
  <si>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</si>
  <si>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</si>
  <si>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</si>
  <si>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</si>
  <si>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</si>
  <si>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</si>
  <si>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</si>
  <si>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</si>
  <si>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</si>
  <si>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</si>
  <si>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</si>
  <si>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</si>
  <si>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</si>
  <si>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</si>
  <si>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</si>
  <si>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</si>
  <si>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</si>
  <si>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</si>
  <si>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</si>
  <si>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</si>
  <si>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</si>
  <si>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</si>
  <si>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</si>
  <si>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</si>
  <si>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</si>
  <si>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</si>
  <si>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</si>
  <si>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</si>
  <si>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</si>
  <si>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</si>
  <si>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</si>
  <si>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</si>
  <si>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</si>
  <si>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</si>
  <si>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</si>
  <si>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</si>
  <si>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</si>
  <si>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</si>
  <si>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</si>
  <si>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</si>
  <si>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</si>
  <si>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</si>
  <si>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</si>
  <si>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</si>
  <si>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</si>
  <si>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</si>
  <si>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</si>
  <si>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</si>
  <si>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</si>
  <si>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</si>
  <si>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</si>
  <si>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</si>
  <si>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</si>
  <si>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</si>
  <si>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</si>
  <si>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</si>
  <si>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</si>
  <si>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</si>
  <si>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</si>
  <si>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</si>
  <si>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</si>
  <si>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</si>
  <si>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</si>
  <si>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</si>
  <si>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</si>
  <si>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</si>
  <si>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</si>
  <si>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</si>
  <si>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</si>
  <si>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</si>
  <si>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</si>
  <si>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</si>
  <si>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</si>
  <si>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</si>
  <si>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</si>
  <si>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</si>
  <si>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</si>
  <si>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</si>
  <si>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</si>
  <si>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</si>
  <si>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</si>
  <si>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</si>
  <si>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</si>
  <si>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</si>
  <si>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</si>
  <si>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</si>
  <si>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</si>
  <si>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</si>
  <si>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</si>
  <si>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</si>
  <si>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</si>
  <si>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</si>
  <si>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</si>
  <si>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</si>
  <si>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</si>
  <si>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</si>
  <si>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</si>
  <si>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</si>
  <si>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</si>
  <si>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</si>
  <si>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</si>
  <si>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</si>
  <si>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</si>
  <si>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</si>
  <si>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</si>
  <si>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</si>
  <si>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</si>
  <si>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</si>
  <si>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</si>
  <si>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</si>
  <si>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</si>
  <si>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</si>
  <si>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</si>
  <si>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</si>
  <si>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</si>
  <si>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</si>
  <si>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</si>
  <si>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</si>
  <si>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</si>
  <si>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</si>
  <si>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</si>
  <si>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</si>
  <si>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</si>
  <si>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</si>
  <si>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</si>
  <si>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</si>
  <si>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</si>
  <si>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</si>
  <si>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</si>
  <si>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</si>
  <si>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</si>
  <si>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</si>
  <si>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</si>
  <si>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</si>
  <si>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</si>
  <si>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</si>
  <si>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</si>
  <si>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</si>
  <si>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</si>
  <si>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</si>
  <si>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</si>
  <si>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</si>
  <si>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</si>
  <si>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</si>
  <si>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</si>
  <si>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</si>
  <si>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</si>
  <si>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</si>
  <si>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</si>
  <si>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</si>
  <si>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</si>
  <si>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</si>
  <si>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</si>
  <si>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</si>
  <si>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</si>
  <si>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</si>
  <si>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</si>
  <si>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</si>
  <si>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</si>
  <si>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</si>
  <si>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</si>
  <si>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</si>
  <si>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</si>
  <si>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</si>
  <si>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</si>
  <si>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</si>
  <si>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</si>
  <si>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</si>
  <si>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</si>
  <si>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</si>
  <si>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</si>
  <si>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</si>
  <si>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</si>
  <si>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</si>
  <si>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</si>
  <si>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</si>
  <si>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</si>
  <si>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</si>
  <si>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</si>
  <si>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</si>
  <si>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</si>
  <si>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</si>
  <si>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</si>
  <si>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</si>
  <si>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</si>
  <si>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</si>
  <si>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</si>
  <si>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</si>
  <si>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</si>
  <si>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</si>
  <si>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</si>
  <si>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</si>
  <si>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</si>
  <si>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</si>
  <si>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</si>
  <si>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</si>
  <si>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</si>
  <si>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</si>
  <si>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</si>
  <si>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</si>
  <si>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</si>
  <si>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</si>
  <si>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</si>
  <si>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</si>
  <si>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</si>
  <si>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</si>
  <si>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</si>
  <si>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</si>
  <si>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</si>
  <si>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</si>
  <si>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</si>
  <si>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</si>
  <si>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</si>
  <si>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</si>
  <si>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</si>
  <si>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</si>
  <si>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</si>
  <si>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</si>
  <si>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</si>
  <si>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</si>
  <si>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</si>
  <si>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</si>
  <si>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</si>
  <si>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</si>
  <si>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</si>
  <si>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</si>
  <si>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</si>
  <si>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</si>
  <si>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</si>
  <si>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</si>
  <si>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</si>
  <si>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</si>
  <si>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</si>
  <si>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</si>
  <si>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</si>
  <si>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</si>
  <si>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</si>
  <si>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</si>
  <si>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</si>
  <si>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</si>
  <si>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</si>
  <si>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</si>
  <si>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</si>
  <si>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</si>
  <si>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</si>
  <si>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</si>
  <si>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</si>
  <si>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</si>
  <si>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</si>
  <si>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</si>
  <si>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</si>
  <si>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</si>
  <si>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</si>
  <si>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</si>
  <si>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</si>
  <si>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</si>
  <si>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</si>
  <si>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</si>
  <si>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</si>
  <si>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</si>
  <si>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</si>
  <si>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</si>
  <si>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</si>
  <si>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</si>
  <si>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</si>
  <si>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</si>
  <si>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</si>
  <si>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</si>
  <si>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</si>
  <si>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</si>
  <si>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</si>
  <si>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</si>
  <si>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</si>
  <si>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</si>
  <si>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</si>
  <si>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</si>
  <si>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</si>
  <si>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</si>
  <si>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</si>
  <si>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</si>
  <si>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</si>
  <si>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</si>
  <si>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</si>
  <si>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</si>
  <si>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</si>
  <si>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</si>
  <si>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</si>
  <si>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</si>
  <si>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</si>
  <si>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</si>
  <si>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</si>
  <si>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</si>
  <si>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</si>
  <si>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</si>
  <si>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</si>
  <si>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</si>
  <si>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</si>
  <si>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</si>
  <si>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</si>
  <si>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</si>
  <si>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</si>
  <si>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</si>
  <si>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</si>
  <si>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</si>
  <si>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</si>
  <si>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</si>
  <si>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</si>
  <si>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</si>
  <si>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</si>
  <si>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</si>
  <si>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</si>
  <si>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</si>
  <si>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</si>
  <si>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</si>
  <si>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</si>
  <si>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</si>
  <si>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</si>
  <si>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</si>
  <si>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</si>
  <si>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</si>
  <si>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</si>
  <si>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</si>
  <si>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</si>
  <si>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</si>
  <si>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</si>
  <si>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</si>
  <si>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</si>
  <si>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</si>
  <si>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</si>
  <si>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</si>
  <si>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</si>
  <si>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</si>
  <si>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</si>
  <si>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</si>
  <si>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</si>
  <si>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</si>
  <si>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</si>
  <si>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</si>
  <si>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</si>
  <si>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</si>
  <si>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</si>
  <si>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</si>
  <si>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</si>
  <si>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</si>
  <si>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</si>
  <si>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</si>
  <si>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</si>
  <si>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</si>
  <si>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</si>
  <si>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</si>
  <si>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</si>
  <si>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</si>
  <si>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</si>
  <si>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</si>
  <si>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</si>
  <si>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</si>
  <si>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</si>
  <si>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</si>
  <si>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</si>
  <si>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</si>
  <si>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</si>
  <si>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</si>
  <si>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</si>
  <si>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</si>
  <si>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</si>
  <si>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</si>
  <si>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</si>
  <si>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</si>
  <si>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</si>
  <si>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</si>
  <si>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</si>
  <si>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</si>
  <si>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</si>
  <si>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</si>
  <si>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</si>
  <si>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</si>
  <si>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</si>
  <si>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</si>
  <si>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</si>
  <si>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</si>
  <si>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</si>
  <si>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</si>
  <si>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</si>
  <si>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</si>
  <si>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</si>
  <si>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</si>
  <si>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</si>
  <si>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</si>
  <si>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</si>
  <si>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</si>
  <si>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</si>
  <si>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</si>
  <si>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</si>
  <si>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</si>
  <si>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</si>
  <si>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</si>
  <si>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</si>
  <si>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</si>
  <si>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</si>
  <si>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</si>
  <si>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</si>
  <si>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</si>
  <si>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</si>
  <si>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</si>
  <si>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</si>
  <si>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</si>
  <si>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</si>
  <si>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</si>
  <si>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</si>
  <si>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</si>
  <si>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</si>
  <si>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</si>
  <si>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</si>
  <si>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</si>
  <si>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</si>
  <si>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</si>
  <si>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</si>
  <si>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</si>
  <si>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</si>
  <si>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</si>
  <si>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</si>
  <si>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</si>
  <si>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</si>
  <si>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</si>
  <si>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</si>
  <si>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</si>
  <si>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</si>
  <si>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</si>
  <si>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</si>
  <si>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</si>
  <si>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</si>
  <si>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</si>
  <si>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</si>
  <si>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</si>
  <si>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</si>
  <si>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</si>
  <si>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</si>
  <si>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</si>
  <si>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</si>
  <si>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</si>
  <si>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</si>
  <si>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</si>
  <si>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</si>
  <si>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</si>
  <si>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</si>
  <si>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</si>
  <si>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</si>
  <si>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</si>
  <si>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</si>
  <si>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</si>
  <si>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</si>
  <si>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</si>
  <si>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</si>
  <si>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</si>
  <si>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</si>
  <si>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</si>
  <si>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</si>
  <si>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</si>
  <si>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</si>
  <si>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</si>
  <si>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</si>
  <si>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</si>
  <si>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</si>
  <si>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</si>
  <si>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</si>
  <si>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</si>
  <si>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</si>
  <si>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</si>
  <si>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</si>
  <si>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</si>
  <si>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</si>
  <si>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</si>
  <si>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</si>
  <si>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</si>
  <si>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</si>
  <si>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</si>
  <si>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</si>
  <si>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</si>
  <si>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</si>
  <si>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</si>
  <si>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</si>
  <si>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</si>
  <si>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</si>
  <si>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</si>
  <si>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</si>
  <si>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</si>
  <si>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</si>
  <si>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</si>
  <si>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</si>
  <si>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</si>
  <si>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</si>
  <si>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</si>
  <si>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</si>
  <si>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</si>
  <si>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</si>
  <si>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</si>
  <si>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</si>
  <si>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</si>
  <si>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</si>
  <si>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</si>
  <si>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</si>
  <si>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</si>
  <si>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</si>
  <si>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</si>
  <si>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</si>
  <si>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</si>
  <si>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</si>
  <si>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</si>
  <si>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</si>
  <si>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</si>
  <si>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</si>
  <si>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</si>
  <si>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</si>
  <si>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</si>
  <si>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</si>
  <si>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</si>
  <si>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</si>
  <si>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</si>
  <si>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</si>
  <si>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</si>
  <si>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</si>
  <si>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</si>
  <si>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</si>
  <si>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</si>
  <si>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</si>
  <si>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</si>
  <si>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</si>
  <si>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</si>
  <si>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</si>
  <si>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</si>
  <si>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</si>
  <si>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</si>
  <si>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</si>
  <si>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</si>
  <si>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</si>
  <si>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</si>
  <si>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</si>
  <si>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</si>
  <si>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</si>
  <si>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</si>
  <si>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</si>
  <si>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</si>
  <si>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</si>
  <si>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</si>
  <si>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</si>
  <si>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</si>
  <si>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</si>
  <si>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</si>
  <si>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</si>
  <si>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</si>
  <si>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</si>
  <si>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</si>
  <si>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</si>
  <si>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</si>
  <si>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</si>
  <si>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</si>
  <si>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</si>
  <si>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</si>
  <si>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</si>
  <si>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</si>
  <si>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</si>
  <si>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</si>
  <si>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</si>
  <si>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</si>
  <si>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</si>
  <si>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</si>
  <si>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</si>
  <si>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</si>
  <si>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</si>
  <si>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</si>
  <si>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</si>
  <si>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</si>
  <si>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</si>
  <si>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</si>
  <si>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</si>
  <si>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</si>
  <si>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</si>
  <si>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</si>
  <si>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</si>
  <si>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</si>
  <si>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</si>
  <si>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</si>
  <si>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</si>
  <si>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</si>
  <si>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</si>
  <si>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</si>
  <si>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</si>
  <si>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</si>
  <si>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</si>
  <si>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</si>
  <si>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</si>
  <si>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</si>
  <si>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</si>
  <si>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</si>
  <si>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</si>
  <si>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</si>
  <si>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</si>
  <si>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</si>
  <si>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</si>
  <si>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</si>
  <si>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</si>
  <si>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</si>
  <si>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</si>
  <si>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</si>
  <si>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</si>
  <si>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</si>
  <si>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</si>
  <si>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</si>
  <si>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</si>
  <si>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</si>
  <si>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</si>
  <si>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</si>
  <si>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</si>
  <si>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</si>
  <si>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</si>
  <si>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</si>
  <si>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</si>
  <si>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</si>
  <si>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</si>
  <si>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</si>
  <si>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</si>
  <si>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</si>
  <si>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</si>
  <si>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</si>
  <si>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</si>
  <si>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</si>
  <si>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</si>
  <si>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</si>
  <si>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</si>
  <si>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</si>
  <si>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</si>
  <si>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</si>
  <si>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</si>
  <si>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</si>
  <si>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</si>
  <si>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</si>
  <si>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</si>
  <si>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</si>
  <si>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</si>
  <si>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</si>
  <si>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</si>
  <si>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</si>
  <si>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</si>
  <si>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</si>
  <si>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</si>
  <si>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</si>
  <si>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</si>
  <si>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</si>
  <si>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</si>
  <si>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</si>
  <si>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</si>
  <si>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</si>
  <si>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</si>
  <si>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</si>
  <si>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</si>
  <si>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</si>
  <si>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</si>
  <si>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</si>
  <si>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</si>
  <si>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</si>
  <si>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</si>
  <si>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</si>
  <si>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</si>
  <si>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</si>
  <si>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</si>
  <si>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</si>
  <si>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</si>
  <si>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</si>
  <si>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</si>
  <si>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</si>
  <si>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</si>
  <si>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</si>
  <si>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</si>
  <si>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</si>
  <si>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</si>
  <si>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</si>
  <si>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</si>
  <si>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</si>
  <si>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</si>
  <si>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</si>
  <si>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</si>
  <si>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</si>
  <si>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</si>
  <si>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</si>
  <si>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</si>
  <si>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</si>
  <si>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</si>
  <si>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</si>
  <si>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</si>
  <si>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</si>
  <si>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</si>
  <si>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</si>
  <si>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</si>
  <si>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</si>
  <si>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</si>
  <si>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</si>
  <si>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</si>
  <si>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</si>
  <si>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</si>
  <si>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</si>
  <si>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</si>
  <si>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</si>
  <si>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</si>
  <si>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</si>
  <si>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</si>
  <si>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</si>
  <si>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</si>
  <si>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</si>
  <si>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</si>
  <si>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</si>
  <si>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</si>
  <si>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</si>
  <si>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</si>
  <si>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</si>
  <si>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</si>
  <si>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</si>
  <si>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</si>
  <si>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</si>
  <si>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</si>
  <si>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</si>
  <si>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</si>
  <si>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</si>
  <si>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</si>
  <si>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</si>
  <si>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</si>
  <si>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</si>
  <si>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</si>
  <si>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</si>
  <si>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</si>
  <si>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</si>
  <si>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</si>
  <si>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</si>
  <si>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</si>
  <si>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</si>
  <si>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</si>
  <si>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</si>
  <si>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</si>
  <si>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</si>
  <si>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</si>
  <si>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</si>
  <si>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</si>
  <si>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</si>
  <si>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</si>
  <si>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</si>
  <si>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</si>
  <si>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</si>
  <si>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</si>
  <si>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</si>
  <si>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</si>
  <si>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</si>
  <si>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</si>
  <si>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</si>
  <si>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</si>
  <si>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</si>
  <si>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</si>
  <si>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</si>
  <si>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</si>
  <si>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</si>
  <si>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</si>
  <si>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</si>
  <si>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</si>
  <si>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</si>
  <si>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</si>
  <si>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</si>
  <si>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</si>
  <si>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</si>
  <si>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</si>
  <si>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</si>
  <si>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</si>
  <si>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</si>
  <si>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</si>
  <si>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</si>
  <si>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</si>
  <si>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</si>
  <si>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</si>
  <si>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</si>
  <si>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</si>
  <si>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</si>
  <si>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</si>
  <si>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</si>
  <si>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</si>
  <si>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</si>
  <si>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</si>
  <si>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</si>
  <si>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</si>
  <si>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</si>
  <si>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</si>
  <si>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</si>
  <si>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</si>
  <si>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</si>
  <si>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</si>
  <si>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</si>
  <si>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</si>
  <si>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</si>
  <si>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</si>
  <si>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</si>
  <si>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</si>
  <si>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</si>
  <si>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</si>
  <si>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</si>
  <si>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</si>
  <si>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</si>
  <si>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</si>
  <si>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</si>
  <si>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</si>
  <si>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</si>
  <si>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</si>
  <si>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</si>
  <si>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</si>
  <si>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</si>
  <si>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</si>
  <si>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</si>
  <si>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</si>
  <si>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</si>
  <si>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</si>
  <si>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</si>
  <si>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</si>
  <si>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</si>
  <si>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</si>
  <si>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</si>
  <si>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</si>
  <si>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</si>
  <si>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</si>
  <si>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</si>
  <si>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</si>
  <si>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</si>
  <si>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</si>
  <si>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</si>
  <si>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</si>
  <si>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</si>
  <si>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</si>
  <si>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</si>
  <si>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</si>
  <si>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</si>
  <si>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</si>
  <si>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</si>
  <si>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</si>
  <si>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</si>
  <si>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</si>
  <si>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</si>
  <si>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</si>
  <si>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</si>
  <si>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</si>
  <si>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</si>
  <si>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</si>
  <si>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</si>
  <si>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</si>
  <si>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</si>
  <si>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</si>
  <si>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</si>
  <si>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</si>
  <si>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</si>
  <si>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</si>
  <si>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</si>
  <si>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</si>
  <si>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</si>
  <si>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</si>
  <si>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</si>
  <si>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</si>
  <si>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</si>
  <si>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</si>
  <si>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</si>
  <si>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</si>
  <si>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</si>
  <si>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</si>
  <si>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</si>
  <si>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</si>
  <si>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</si>
  <si>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</si>
  <si>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</si>
  <si>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</si>
  <si>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</si>
  <si>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</si>
  <si>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</si>
  <si>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</si>
  <si>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</si>
  <si>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</si>
  <si>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</si>
  <si>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</si>
  <si>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</si>
  <si>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</si>
  <si>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</si>
  <si>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</si>
  <si>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</si>
  <si>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</si>
  <si>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</si>
  <si>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</si>
  <si>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</si>
  <si>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</si>
  <si>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</si>
  <si>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</si>
  <si>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</si>
  <si>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</si>
  <si>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</si>
  <si>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</si>
  <si>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</si>
  <si>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</si>
  <si>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</si>
  <si>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</si>
  <si>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</si>
  <si>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</si>
  <si>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</si>
  <si>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</si>
  <si>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</si>
  <si>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</si>
  <si>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</si>
  <si>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</si>
  <si>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</si>
  <si>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</si>
  <si>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</si>
  <si>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</si>
  <si>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</si>
  <si>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</si>
  <si>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</si>
  <si>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</si>
  <si>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</si>
  <si>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</si>
  <si>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</si>
  <si>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</si>
  <si>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</si>
  <si>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</si>
  <si>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</si>
  <si>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</si>
  <si>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</si>
  <si>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</si>
  <si>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</si>
  <si>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</si>
  <si>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</si>
  <si>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</si>
  <si>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</si>
  <si>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</si>
  <si>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</si>
  <si>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</si>
  <si>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</si>
  <si>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</si>
  <si>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</si>
  <si>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</si>
  <si>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</si>
  <si>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</si>
  <si>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</si>
  <si>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</si>
  <si>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</si>
  <si>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</si>
  <si>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</si>
  <si>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</si>
  <si>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</si>
  <si>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</si>
  <si>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</si>
  <si>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</si>
  <si>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</si>
  <si>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</si>
  <si>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</si>
  <si>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</si>
  <si>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</si>
  <si>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</si>
  <si>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</si>
  <si>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</si>
  <si>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</si>
  <si>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</si>
  <si>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</si>
  <si>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</si>
  <si>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</si>
  <si>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</si>
  <si>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</si>
  <si>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</si>
  <si>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</si>
  <si>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</si>
  <si>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</si>
  <si>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</si>
  <si>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</si>
  <si>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</si>
  <si>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</si>
  <si>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</si>
  <si>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</si>
  <si>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</si>
  <si>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</si>
  <si>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</si>
  <si>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</si>
  <si>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</si>
  <si>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</si>
  <si>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</si>
  <si>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</si>
  <si>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</si>
  <si>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</si>
  <si>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</si>
  <si>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</si>
  <si>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</si>
  <si>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</si>
  <si>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</si>
  <si>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</si>
  <si>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</si>
  <si>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</si>
  <si>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</si>
  <si>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</si>
  <si>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</si>
  <si>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</si>
  <si>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</si>
  <si>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</si>
  <si>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</si>
  <si>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</si>
  <si>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</si>
  <si>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</si>
  <si>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</si>
  <si>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</si>
  <si>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</si>
  <si>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</si>
  <si>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</si>
  <si>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</si>
  <si>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</si>
  <si>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</si>
  <si>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</si>
  <si>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</si>
  <si>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</si>
  <si>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</si>
  <si>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</si>
  <si>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</si>
  <si>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</si>
  <si>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</si>
  <si>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</si>
  <si>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</si>
  <si>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</si>
  <si>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</si>
  <si>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</si>
  <si>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</si>
  <si>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</si>
  <si>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</si>
  <si>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</si>
  <si>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</si>
  <si>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</si>
  <si>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</si>
  <si>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</si>
  <si>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</si>
  <si>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</si>
  <si>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</si>
  <si>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</si>
  <si>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</si>
  <si>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</si>
  <si>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</si>
  <si>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</si>
  <si>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</si>
  <si>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</si>
  <si>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</si>
  <si>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</si>
  <si>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</si>
  <si>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</si>
  <si>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</si>
  <si>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</si>
  <si>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</si>
  <si>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</si>
  <si>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</si>
  <si>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</si>
  <si>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</si>
  <si>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</si>
  <si>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</si>
  <si>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</si>
  <si>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</si>
  <si>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</si>
  <si>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</si>
  <si>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</si>
  <si>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</si>
  <si>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</si>
  <si>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</si>
  <si>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</si>
  <si>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</si>
  <si>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</si>
  <si>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</si>
  <si>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</si>
  <si>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</si>
  <si>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</si>
  <si>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</si>
  <si>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</si>
  <si>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</si>
  <si>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</si>
  <si>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</si>
  <si>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</si>
  <si>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</si>
  <si>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</si>
  <si>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</si>
  <si>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</si>
  <si>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</si>
  <si>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</si>
  <si>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</si>
  <si>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</si>
  <si>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</si>
  <si>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</si>
  <si>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</si>
  <si>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</si>
  <si>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</si>
  <si>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</si>
  <si>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</si>
  <si>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</si>
  <si>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</si>
  <si>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</si>
  <si>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</si>
  <si>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</si>
  <si>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</si>
  <si>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</si>
  <si>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</si>
  <si>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</si>
  <si>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</si>
  <si>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</si>
  <si>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</si>
  <si>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</si>
  <si>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</si>
  <si>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</si>
  <si>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</si>
  <si>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</si>
  <si>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</si>
  <si>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</si>
  <si>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</si>
  <si>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</si>
  <si>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</si>
  <si>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</si>
  <si>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</si>
  <si>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</si>
  <si>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</si>
  <si>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</si>
  <si>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</si>
  <si>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</si>
  <si>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</si>
  <si>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</si>
  <si>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</si>
  <si>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</si>
  <si>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</si>
  <si>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</si>
  <si>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</si>
  <si>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</si>
  <si>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</si>
  <si>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</si>
  <si>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</si>
  <si>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</si>
  <si>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</si>
  <si>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</si>
  <si>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</si>
  <si>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</si>
  <si>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</si>
  <si>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</si>
  <si>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</si>
  <si>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</si>
  <si>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</si>
  <si>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</si>
  <si>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</si>
  <si>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</si>
  <si>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</si>
  <si>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</si>
  <si>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</si>
  <si>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</si>
  <si>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</si>
  <si>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</si>
  <si>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</si>
  <si>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</si>
  <si>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</si>
  <si>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</si>
  <si>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</si>
  <si>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</si>
  <si>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</si>
  <si>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</si>
  <si>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</si>
  <si>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</si>
  <si>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</si>
  <si>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</si>
  <si>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</si>
  <si>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</si>
  <si>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</si>
  <si>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</si>
  <si>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</si>
  <si>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</si>
  <si>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</si>
  <si>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</si>
  <si>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</si>
  <si>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</si>
  <si>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</si>
  <si>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</si>
  <si>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</si>
  <si>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</si>
  <si>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</si>
  <si>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</si>
  <si>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</si>
  <si>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</si>
  <si>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</si>
  <si>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</si>
  <si>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</si>
  <si>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</si>
  <si>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</si>
  <si>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</si>
  <si>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</si>
  <si>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</si>
  <si>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</si>
  <si>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</si>
  <si>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</si>
  <si>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</si>
  <si>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</si>
  <si>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</si>
  <si>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</si>
  <si>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</si>
  <si>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</si>
  <si>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</si>
  <si>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</si>
  <si>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</si>
  <si>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</si>
  <si>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</si>
  <si>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</si>
  <si>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</si>
  <si>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</si>
  <si>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</si>
  <si>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</si>
  <si>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</si>
  <si>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</si>
  <si>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</si>
  <si>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</si>
  <si>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</si>
  <si>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</si>
  <si>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</si>
  <si>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</si>
  <si>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</si>
  <si>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</si>
  <si>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</si>
  <si>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</si>
  <si>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</si>
  <si>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</si>
  <si>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</si>
  <si>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</si>
  <si>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</si>
  <si>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</si>
  <si>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</si>
  <si>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</si>
  <si>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</si>
  <si>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</si>
  <si>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</si>
  <si>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</si>
  <si>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</si>
  <si>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</si>
  <si>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</si>
  <si>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</si>
  <si>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</si>
  <si>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</si>
  <si>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</si>
  <si>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</si>
  <si>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</si>
  <si>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</si>
  <si>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</si>
  <si>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</si>
  <si>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</si>
  <si>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</si>
  <si>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</si>
  <si>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</si>
  <si>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</si>
  <si>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</si>
  <si>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</si>
  <si>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</si>
  <si>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</si>
  <si>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</si>
  <si>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</si>
  <si>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</si>
  <si>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</si>
  <si>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</si>
  <si>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</si>
  <si>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</si>
  <si>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</si>
  <si>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</si>
  <si>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</si>
  <si>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</si>
  <si>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</si>
  <si>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</si>
  <si>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</si>
  <si>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</si>
  <si>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</si>
  <si>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</si>
  <si>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</si>
  <si>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</si>
  <si>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</si>
  <si>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</si>
  <si>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</si>
  <si>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</si>
  <si>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</si>
  <si>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</si>
  <si>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</si>
  <si>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</si>
  <si>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</si>
  <si>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</si>
  <si>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</si>
  <si>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</si>
  <si>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</si>
  <si>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</si>
  <si>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</si>
  <si>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</si>
  <si>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</si>
  <si>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</si>
  <si>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</si>
  <si>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</si>
  <si>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</si>
  <si>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</si>
  <si>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</si>
  <si>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</si>
  <si>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</si>
  <si>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</si>
  <si>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</si>
  <si>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</si>
  <si>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</si>
  <si>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</si>
  <si>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</si>
  <si>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</si>
  <si>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</si>
  <si>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</si>
  <si>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</si>
  <si>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</si>
  <si>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</si>
  <si>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</si>
  <si>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</si>
  <si>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</si>
  <si>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</si>
  <si>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</si>
  <si>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</si>
  <si>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</si>
  <si>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</si>
  <si>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</si>
  <si>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</si>
  <si>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</si>
  <si>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</si>
  <si>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</si>
  <si>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</si>
  <si>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</si>
  <si>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</si>
  <si>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</si>
  <si>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</si>
  <si>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</si>
  <si>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</si>
  <si>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</si>
  <si>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</si>
  <si>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</si>
  <si>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</si>
  <si>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</si>
  <si>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</si>
  <si>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</si>
  <si>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</si>
  <si>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</si>
  <si>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</si>
  <si>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</si>
  <si>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</si>
  <si>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</si>
  <si>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</si>
  <si>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</si>
  <si>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</si>
  <si>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</si>
  <si>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</si>
  <si>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</si>
  <si>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</si>
  <si>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</si>
  <si>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</si>
  <si>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</si>
  <si>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</si>
  <si>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</si>
  <si>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</si>
  <si>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</si>
  <si>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</si>
  <si>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</si>
  <si>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</si>
  <si>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</si>
  <si>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</si>
  <si>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</si>
  <si>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</si>
  <si>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</si>
  <si>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</si>
  <si>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</si>
  <si>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</si>
  <si>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</si>
  <si>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</si>
  <si>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</si>
  <si>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</si>
  <si>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</si>
  <si>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</si>
  <si>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</si>
  <si>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</si>
  <si>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</si>
  <si>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</si>
  <si>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</si>
  <si>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</si>
  <si>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</si>
  <si>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</si>
  <si>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</si>
  <si>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</si>
  <si>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</si>
  <si>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</si>
  <si>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</si>
  <si>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</si>
  <si>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</si>
  <si>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</si>
  <si>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</si>
  <si>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</si>
  <si>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</si>
  <si>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</si>
  <si>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</si>
  <si>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</si>
  <si>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</si>
  <si>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</si>
  <si>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</si>
  <si>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</si>
  <si>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</si>
  <si>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</si>
  <si>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</si>
  <si>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</si>
  <si>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</si>
  <si>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</si>
  <si>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</si>
  <si>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</si>
  <si>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</si>
  <si>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</si>
  <si>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</si>
  <si>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</si>
  <si>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</si>
  <si>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</si>
  <si>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</si>
  <si>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</si>
  <si>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</si>
  <si>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</si>
  <si>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</si>
  <si>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</si>
  <si>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</si>
  <si>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</si>
  <si>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</si>
  <si>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</si>
  <si>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</si>
  <si>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</si>
  <si>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</si>
  <si>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</si>
  <si>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</si>
  <si>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</si>
  <si>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</si>
  <si>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</si>
  <si>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</si>
  <si>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</si>
  <si>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</si>
  <si>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</si>
  <si>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</si>
  <si>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</si>
  <si>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</si>
  <si>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</si>
  <si>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</si>
  <si>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</si>
  <si>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</si>
  <si>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</si>
  <si>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</si>
  <si>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</si>
  <si>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</si>
  <si>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</si>
  <si>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</si>
  <si>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</si>
  <si>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</si>
  <si>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</si>
  <si>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</si>
  <si>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</si>
  <si>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</si>
  <si>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</si>
  <si>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</si>
  <si>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</si>
  <si>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</si>
  <si>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</si>
  <si>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</si>
  <si>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</si>
  <si>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</si>
  <si>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</si>
  <si>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</si>
  <si>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</si>
  <si>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</si>
  <si>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</si>
  <si>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</si>
  <si>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</si>
  <si>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</si>
  <si>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</si>
  <si>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</si>
  <si>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</si>
  <si>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</si>
  <si>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</si>
  <si>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</si>
  <si>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</si>
  <si>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</si>
  <si>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</si>
  <si>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</si>
  <si>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</si>
  <si>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</si>
  <si>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</si>
  <si>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</si>
  <si>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</si>
  <si>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</si>
  <si>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</si>
  <si>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</si>
  <si>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</si>
  <si>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</si>
  <si>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</si>
  <si>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</si>
  <si>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</si>
  <si>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</si>
  <si>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</si>
  <si>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</si>
  <si>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</si>
  <si>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</si>
  <si>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</si>
  <si>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</si>
  <si>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</si>
  <si>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</si>
  <si>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</si>
  <si>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</si>
  <si>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</si>
  <si>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</si>
  <si>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</si>
  <si>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</si>
  <si>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</si>
  <si>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</si>
  <si>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</si>
  <si>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</si>
  <si>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</si>
  <si>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</si>
  <si>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</si>
  <si>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</si>
  <si>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</si>
  <si>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</si>
  <si>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</si>
  <si>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</si>
  <si>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</si>
  <si>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</si>
  <si>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</si>
  <si>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</si>
  <si>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</si>
  <si>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</si>
  <si>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</si>
  <si>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</si>
  <si>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</si>
  <si>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</si>
  <si>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</si>
  <si>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</si>
  <si>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</si>
  <si>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</si>
  <si>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</si>
  <si>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</si>
  <si>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</si>
  <si>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</si>
  <si>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</si>
  <si>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</si>
  <si>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</si>
  <si>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</si>
  <si>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</si>
  <si>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</si>
  <si>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</si>
  <si>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</si>
  <si>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</si>
  <si>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</si>
  <si>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</si>
  <si>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</si>
  <si>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</si>
  <si>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</si>
  <si>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</si>
  <si>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</si>
  <si>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</si>
  <si>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</si>
  <si>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</si>
  <si>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</si>
  <si>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</si>
  <si>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</si>
  <si>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</si>
  <si>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</si>
  <si>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</si>
  <si>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</si>
  <si>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</si>
  <si>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</si>
  <si>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</si>
  <si>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</si>
  <si>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</si>
  <si>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</si>
  <si>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</si>
  <si>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</si>
  <si>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</si>
  <si>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</si>
  <si>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</si>
  <si>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</si>
  <si>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</si>
  <si>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</si>
  <si>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</si>
  <si>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</si>
  <si>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</si>
  <si>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</si>
  <si>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</si>
  <si>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</si>
  <si>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</si>
  <si>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</si>
  <si>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</si>
  <si>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</si>
  <si>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</si>
  <si>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</si>
  <si>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</si>
  <si>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</si>
  <si>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</si>
  <si>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</si>
  <si>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</si>
  <si>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</si>
  <si>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</si>
  <si>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</si>
  <si>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</si>
  <si>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</si>
  <si>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</si>
  <si>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</si>
  <si>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</si>
  <si>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</si>
  <si>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</si>
  <si>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</si>
  <si>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</si>
  <si>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</si>
  <si>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</si>
  <si>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</si>
  <si>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</si>
  <si>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</si>
  <si>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</si>
  <si>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</si>
  <si>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</si>
  <si>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</si>
  <si>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</si>
  <si>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</si>
  <si>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</si>
  <si>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</si>
  <si>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</si>
  <si>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</si>
  <si>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</si>
  <si>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</si>
  <si>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</si>
  <si>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</si>
  <si>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</si>
  <si>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</si>
  <si>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</si>
  <si>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</si>
  <si>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</si>
  <si>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</si>
  <si>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</si>
  <si>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</si>
  <si>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</si>
  <si>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</si>
  <si>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</si>
  <si>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</si>
  <si>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</si>
  <si>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</si>
  <si>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</si>
  <si>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</si>
  <si>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</si>
  <si>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</si>
  <si>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</si>
  <si>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</si>
  <si>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</si>
  <si>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</si>
  <si>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</si>
  <si>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</si>
  <si>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</si>
  <si>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</si>
  <si>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</si>
  <si>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</si>
  <si>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</si>
  <si>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</si>
  <si>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</si>
  <si>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</si>
  <si>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</si>
  <si>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</si>
  <si>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</si>
  <si>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</si>
  <si>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</si>
  <si>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</si>
  <si>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</si>
  <si>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</si>
  <si>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</si>
  <si>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</si>
  <si>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</si>
  <si>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</si>
  <si>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</si>
  <si>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</si>
  <si>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</si>
  <si>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</si>
  <si>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</si>
  <si>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</si>
  <si>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</si>
  <si>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</si>
  <si>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</si>
  <si>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</si>
  <si>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</si>
  <si>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</si>
  <si>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</si>
  <si>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</si>
  <si>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</si>
  <si>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</si>
  <si>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</si>
  <si>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</si>
  <si>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</si>
  <si>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</si>
  <si>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</si>
  <si>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</si>
  <si>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</si>
  <si>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</si>
  <si>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</si>
  <si>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</si>
  <si>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</si>
  <si>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</si>
  <si>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</si>
  <si>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</si>
  <si>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</si>
  <si>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</si>
  <si>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</si>
  <si>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</si>
  <si>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</si>
  <si>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</si>
  <si>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</si>
  <si>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</si>
  <si>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</si>
  <si>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</si>
  <si>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</si>
  <si>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</si>
  <si>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</si>
  <si>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</si>
  <si>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</si>
  <si>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</si>
  <si>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</si>
  <si>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</si>
  <si>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</si>
  <si>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</si>
  <si>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</si>
  <si>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</si>
  <si>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</si>
  <si>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</si>
  <si>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</si>
  <si>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</si>
  <si>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</si>
  <si>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</si>
  <si>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</si>
  <si>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</si>
  <si>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</si>
  <si>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</si>
  <si>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</si>
  <si>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</si>
  <si>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</si>
  <si>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</si>
  <si>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</si>
  <si>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</si>
  <si>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</si>
  <si>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</si>
  <si>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</si>
  <si>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</si>
  <si>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</si>
  <si>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</si>
  <si>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</si>
  <si>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</si>
  <si>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</si>
  <si>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</si>
  <si>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</si>
  <si>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</si>
  <si>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</si>
  <si>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</si>
  <si>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</si>
  <si>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</si>
  <si>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</si>
  <si>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</si>
  <si>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</si>
  <si>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</si>
  <si>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</si>
  <si>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</si>
  <si>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</si>
  <si>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</si>
  <si>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</si>
  <si>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</si>
  <si>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</si>
  <si>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</si>
  <si>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</si>
  <si>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</si>
  <si>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</si>
  <si>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</si>
  <si>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</si>
  <si>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</si>
  <si>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</si>
  <si>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</si>
  <si>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</si>
  <si>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</si>
  <si>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</si>
  <si>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</si>
  <si>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</si>
  <si>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</si>
  <si>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</si>
  <si>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</si>
  <si>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</si>
  <si>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</si>
  <si>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</si>
  <si>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</si>
  <si>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</si>
  <si>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</si>
  <si>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</si>
  <si>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</si>
  <si>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</si>
  <si>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</si>
  <si>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</si>
  <si>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</si>
  <si>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</si>
  <si>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</si>
  <si>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</si>
  <si>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</si>
  <si>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</si>
  <si>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</si>
  <si>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</si>
  <si>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</si>
  <si>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</si>
  <si>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</si>
  <si>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</si>
  <si>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</si>
  <si>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</si>
  <si>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</si>
  <si>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</si>
  <si>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</si>
  <si>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</si>
  <si>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</si>
  <si>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</si>
  <si>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</si>
  <si>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</si>
  <si>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</si>
  <si>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</si>
  <si>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</si>
  <si>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</si>
  <si>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</si>
  <si>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</si>
  <si>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</si>
  <si>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</si>
  <si>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</si>
  <si>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</si>
  <si>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</si>
  <si>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</si>
  <si>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</si>
  <si>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</si>
  <si>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</si>
  <si>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</si>
  <si>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</si>
  <si>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</si>
  <si>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</si>
  <si>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</si>
  <si>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</si>
  <si>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</si>
  <si>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</si>
  <si>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</si>
  <si>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</si>
  <si>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</si>
  <si>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</si>
  <si>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</si>
  <si>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</si>
  <si>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</si>
  <si>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</si>
  <si>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</si>
  <si>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</si>
  <si>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</si>
  <si>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</si>
  <si>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</si>
  <si>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</si>
  <si>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</si>
  <si>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</si>
  <si>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</si>
  <si>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</si>
  <si>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</si>
  <si>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</si>
  <si>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</si>
  <si>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</si>
  <si>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</si>
  <si>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</si>
  <si>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</si>
  <si>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</si>
  <si>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</si>
  <si>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</si>
  <si>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</si>
  <si>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</si>
  <si>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</si>
  <si>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</si>
  <si>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</si>
  <si>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</si>
  <si>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</si>
  <si>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</si>
  <si>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</si>
  <si>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</si>
  <si>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</si>
  <si>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</si>
  <si>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</si>
  <si>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</si>
  <si>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</si>
  <si>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</si>
  <si>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</si>
  <si>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</si>
  <si>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</si>
  <si>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</si>
  <si>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</si>
  <si>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</si>
  <si>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</si>
  <si>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</si>
  <si>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</si>
  <si>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</si>
  <si>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</si>
  <si>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</si>
  <si>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</si>
  <si>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</si>
  <si>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</si>
  <si>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</si>
  <si>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</si>
  <si>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</si>
  <si>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</si>
  <si>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</si>
  <si>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</si>
  <si>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</si>
  <si>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</si>
  <si>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</si>
  <si>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</si>
  <si>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</si>
  <si>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</si>
  <si>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</si>
  <si>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</si>
  <si>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</si>
  <si>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</si>
  <si>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</si>
  <si>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</si>
  <si>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</si>
  <si>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</si>
  <si>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</si>
  <si>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</si>
  <si>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</si>
  <si>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</si>
  <si>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</si>
  <si>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</si>
  <si>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</si>
  <si>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</si>
  <si>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</si>
  <si>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</si>
  <si>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</si>
  <si>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</si>
  <si>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</si>
  <si>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</si>
  <si>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</si>
  <si>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</si>
  <si>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</si>
  <si>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</si>
  <si>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</si>
  <si>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</si>
  <si>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</si>
  <si>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</si>
  <si>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</si>
  <si>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</si>
  <si>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</si>
  <si>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</si>
  <si>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</si>
  <si>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</si>
  <si>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</si>
  <si>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</si>
  <si>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</si>
  <si>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</si>
  <si>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</si>
  <si>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</si>
  <si>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</si>
  <si>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</si>
  <si>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</si>
  <si>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</si>
  <si>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</si>
  <si>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</si>
  <si>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</si>
  <si>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</si>
  <si>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</si>
  <si>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</si>
  <si>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</si>
  <si>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</si>
  <si>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</si>
  <si>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</si>
  <si>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</si>
  <si>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</si>
  <si>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</si>
  <si>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</si>
  <si>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</si>
  <si>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</si>
  <si>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</si>
  <si>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</si>
  <si>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</si>
  <si>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</si>
  <si>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</si>
  <si>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</si>
  <si>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</si>
  <si>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</si>
  <si>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</si>
  <si>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</si>
  <si>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</si>
  <si>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</si>
  <si>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</si>
  <si>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</si>
  <si>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</si>
  <si>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</si>
  <si>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</si>
  <si>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</si>
  <si>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</si>
  <si>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</si>
  <si>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</si>
  <si>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</si>
  <si>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</si>
  <si>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</si>
  <si>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</si>
  <si>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</si>
  <si>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</si>
  <si>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</si>
  <si>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</si>
  <si>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</si>
  <si>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</si>
  <si>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</si>
  <si>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</si>
  <si>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</si>
  <si>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</si>
  <si>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</si>
  <si>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</si>
  <si>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</si>
  <si>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</si>
  <si>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</si>
  <si>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</si>
  <si>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</si>
  <si>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</si>
  <si>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</si>
  <si>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</si>
  <si>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</si>
  <si>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</si>
  <si>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</si>
  <si>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</si>
  <si>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</si>
  <si>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</si>
  <si>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</si>
  <si>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</si>
  <si>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</si>
  <si>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</si>
  <si>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</si>
  <si>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</si>
  <si>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</si>
  <si>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</si>
  <si>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</si>
  <si>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</si>
  <si>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</si>
  <si>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</si>
  <si>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</si>
  <si>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</si>
  <si>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</si>
  <si>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</si>
  <si>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</si>
  <si>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</si>
  <si>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</si>
  <si>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</si>
  <si>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</si>
  <si>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</si>
  <si>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</si>
  <si>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</si>
  <si>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</si>
  <si>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</si>
  <si>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</si>
  <si>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</si>
  <si>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</si>
  <si>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</si>
  <si>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</si>
  <si>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</si>
  <si>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</si>
  <si>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</si>
  <si>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</si>
  <si>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</si>
  <si>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</si>
  <si>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</si>
  <si>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</si>
  <si>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</si>
  <si>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</si>
  <si>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</si>
  <si>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</si>
  <si>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</si>
  <si>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</si>
  <si>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</si>
  <si>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</si>
  <si>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</si>
  <si>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</si>
  <si>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</si>
  <si>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</si>
  <si>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</si>
  <si>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</si>
  <si>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</si>
  <si>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</si>
  <si>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</si>
  <si>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</si>
  <si>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</si>
  <si>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</si>
  <si>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</si>
  <si>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</si>
  <si>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</si>
  <si>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</si>
  <si>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</si>
  <si>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</si>
  <si>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</si>
  <si>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</si>
  <si>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</si>
  <si>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</si>
  <si>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</si>
  <si>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</si>
  <si>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</si>
  <si>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</si>
  <si>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</si>
  <si>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</si>
  <si>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</si>
  <si>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</si>
  <si>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</si>
  <si>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</si>
  <si>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</si>
  <si>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</si>
  <si>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</si>
  <si>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</si>
  <si>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</si>
  <si>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</si>
  <si>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</si>
  <si>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</si>
  <si>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</si>
  <si>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</si>
  <si>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</si>
  <si>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</si>
  <si>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</si>
  <si>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</si>
  <si>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</si>
  <si>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</si>
  <si>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</si>
  <si>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</si>
  <si>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</si>
  <si>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</si>
  <si>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</si>
  <si>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</si>
  <si>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</si>
  <si>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</si>
  <si>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</si>
  <si>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</si>
  <si>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</si>
  <si>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</si>
  <si>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</si>
  <si>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</si>
  <si>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</si>
  <si>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</si>
  <si>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</si>
  <si>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</si>
  <si>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</si>
  <si>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</si>
  <si>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</si>
  <si>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</si>
  <si>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</si>
  <si>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</si>
  <si>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</si>
  <si>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</si>
  <si>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</si>
  <si>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</si>
  <si>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</si>
  <si>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</si>
  <si>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</si>
  <si>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</si>
  <si>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</si>
  <si>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</si>
  <si>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</si>
  <si>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</si>
  <si>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</si>
  <si>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</si>
  <si>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</si>
  <si>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</si>
  <si>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</si>
  <si>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</si>
  <si>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</si>
  <si>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</si>
  <si>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</si>
  <si>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</si>
  <si>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</si>
  <si>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</si>
  <si>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</si>
  <si>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</si>
  <si>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</si>
  <si>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</si>
  <si>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</si>
  <si>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</si>
  <si>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</si>
  <si>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</si>
  <si>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</si>
  <si>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</si>
  <si>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</si>
  <si>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</si>
  <si>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</si>
  <si>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</si>
  <si>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</si>
  <si>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</si>
  <si>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</si>
  <si>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</si>
  <si>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</si>
  <si>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</si>
  <si>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</si>
  <si>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</si>
  <si>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</si>
  <si>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</si>
  <si>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</si>
  <si>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</si>
  <si>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</si>
  <si>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</si>
  <si>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</si>
  <si>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</si>
  <si>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</si>
  <si>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</si>
  <si>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</si>
  <si>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</si>
  <si>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</si>
  <si>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</si>
  <si>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</si>
  <si>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</si>
  <si>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</si>
  <si>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</si>
  <si>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</si>
  <si>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</si>
  <si>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</si>
  <si>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</si>
  <si>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</si>
  <si>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</si>
  <si>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</si>
  <si>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</si>
  <si>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</si>
  <si>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</si>
  <si>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</si>
  <si>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</si>
  <si>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</si>
  <si>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</si>
  <si>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</si>
  <si>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</si>
  <si>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</si>
  <si>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</si>
  <si>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</si>
  <si>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</si>
  <si>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</si>
  <si>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</si>
  <si>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</si>
  <si>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</si>
  <si>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</si>
  <si>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</si>
  <si>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</si>
  <si>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</si>
  <si>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</si>
  <si>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</si>
  <si>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</si>
  <si>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</si>
  <si>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</si>
  <si>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</si>
  <si>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</si>
  <si>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</si>
  <si>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</si>
  <si>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</si>
  <si>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</si>
  <si>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</si>
  <si>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</si>
  <si>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</si>
  <si>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</si>
  <si>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</si>
  <si>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</si>
  <si>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</si>
  <si>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</si>
  <si>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</si>
  <si>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</si>
  <si>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</si>
  <si>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</si>
  <si>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</si>
  <si>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</si>
  <si>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</si>
  <si>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</si>
  <si>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</si>
  <si>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</si>
  <si>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</si>
  <si>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</si>
  <si>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</si>
  <si>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</si>
  <si>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</si>
  <si>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</si>
  <si>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</si>
  <si>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</si>
  <si>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</si>
  <si>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</si>
  <si>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</si>
  <si>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</si>
  <si>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</si>
  <si>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</si>
  <si>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</si>
  <si>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</si>
  <si>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</si>
  <si>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</si>
  <si>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</si>
  <si>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</si>
  <si>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</si>
  <si>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</si>
  <si>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</si>
  <si>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</si>
  <si>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</si>
  <si>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</si>
  <si>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</si>
  <si>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</si>
  <si>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</si>
  <si>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</si>
  <si>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</si>
  <si>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</si>
  <si>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</si>
  <si>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</si>
  <si>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</si>
  <si>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</si>
  <si>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</si>
  <si>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</si>
  <si>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</si>
  <si>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</si>
  <si>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</si>
  <si>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</si>
  <si>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</si>
  <si>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</si>
  <si>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</si>
  <si>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</si>
  <si>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</si>
  <si>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</si>
  <si>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</si>
  <si>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</si>
  <si>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</si>
  <si>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</si>
  <si>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</si>
  <si>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</si>
  <si>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</si>
  <si>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</si>
  <si>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</si>
  <si>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</si>
  <si>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</si>
  <si>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</si>
  <si>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</si>
  <si>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</si>
  <si>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</si>
  <si>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</si>
  <si>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</si>
  <si>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</si>
  <si>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</si>
  <si>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</si>
  <si>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</si>
  <si>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</si>
  <si>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</si>
  <si>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</si>
  <si>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</si>
  <si>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</si>
  <si>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</si>
  <si>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</si>
  <si>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</si>
  <si>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</si>
  <si>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</si>
  <si>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</si>
  <si>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</si>
  <si>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</si>
  <si>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</si>
  <si>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</si>
  <si>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</si>
  <si>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</si>
  <si>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</si>
  <si>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</si>
  <si>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</si>
  <si>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</si>
  <si>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</si>
  <si>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</si>
  <si>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</si>
  <si>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</si>
  <si>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</si>
  <si>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</si>
  <si>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</si>
  <si>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</si>
  <si>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</si>
  <si>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</si>
  <si>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</si>
  <si>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</si>
  <si>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</si>
  <si>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</si>
  <si>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</si>
  <si>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</si>
  <si>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</si>
  <si>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</si>
  <si>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</si>
  <si>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</si>
  <si>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</si>
  <si>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</si>
  <si>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</si>
  <si>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</si>
  <si>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</si>
  <si>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</si>
  <si>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</si>
  <si>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</si>
  <si>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</si>
  <si>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</si>
  <si>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</si>
  <si>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</si>
  <si>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</si>
  <si>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</si>
  <si>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</si>
  <si>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</si>
  <si>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</si>
  <si>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</si>
  <si>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</si>
  <si>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</si>
  <si>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</si>
  <si>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</si>
  <si>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</si>
  <si>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</si>
  <si>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</si>
  <si>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</si>
  <si>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</si>
  <si>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</si>
  <si>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</si>
  <si>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</si>
  <si>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</si>
  <si>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</si>
  <si>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</si>
  <si>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</si>
  <si>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</si>
  <si>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</si>
  <si>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</si>
  <si>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</si>
  <si>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</si>
  <si>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</si>
  <si>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</si>
  <si>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</si>
  <si>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</si>
  <si>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</si>
  <si>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</si>
  <si>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</si>
  <si>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</si>
  <si>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</si>
  <si>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</si>
  <si>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</si>
  <si>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</si>
  <si>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</si>
  <si>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</si>
  <si>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</si>
  <si>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</si>
  <si>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</si>
  <si>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</si>
  <si>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</si>
  <si>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</si>
  <si>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</si>
  <si>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</si>
  <si>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</si>
  <si>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</si>
  <si>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</si>
  <si>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</si>
  <si>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</si>
  <si>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</si>
  <si>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</si>
  <si>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</si>
  <si>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</si>
  <si>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</si>
  <si>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</si>
  <si>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</si>
  <si>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</si>
  <si>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</si>
  <si>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</si>
  <si>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</si>
  <si>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</si>
  <si>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</si>
  <si>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</si>
  <si>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</si>
  <si>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</si>
  <si>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</si>
  <si>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</si>
  <si>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</si>
  <si>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</si>
  <si>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</si>
  <si>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</si>
  <si>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</si>
  <si>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</si>
  <si>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</si>
  <si>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</si>
  <si>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</si>
  <si>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</si>
  <si>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</si>
  <si>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</si>
  <si>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</si>
  <si>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</si>
  <si>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</si>
  <si>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</si>
  <si>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</si>
  <si>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</si>
  <si>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</si>
  <si>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</si>
  <si>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</si>
  <si>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</si>
  <si>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</si>
  <si>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</si>
  <si>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</si>
  <si>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</si>
  <si>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</si>
  <si>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</si>
  <si>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</si>
  <si>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</si>
  <si>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</si>
  <si>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</si>
  <si>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</si>
  <si>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</si>
  <si>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</si>
  <si>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</si>
  <si>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</si>
  <si>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</si>
  <si>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</si>
  <si>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</si>
  <si>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</si>
  <si>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</si>
  <si>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</si>
  <si>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</si>
  <si>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</si>
  <si>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</si>
  <si>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</si>
  <si>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</si>
  <si>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</si>
  <si>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</si>
  <si>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</si>
  <si>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</si>
  <si>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</si>
  <si>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</si>
  <si>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</si>
  <si>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</si>
  <si>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</si>
  <si>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</si>
  <si>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</si>
  <si>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</si>
  <si>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</si>
  <si>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</si>
  <si>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</si>
  <si>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</si>
  <si>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</si>
  <si>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</si>
  <si>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</si>
  <si>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</si>
  <si>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</si>
  <si>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</si>
  <si>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</si>
  <si>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</si>
  <si>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</si>
  <si>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</si>
  <si>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</si>
  <si>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</si>
  <si>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</si>
  <si>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</si>
  <si>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</si>
  <si>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</si>
  <si>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</si>
  <si>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</si>
  <si>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</si>
  <si>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</si>
  <si>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</si>
  <si>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</si>
  <si>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</si>
  <si>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</si>
  <si>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</si>
  <si>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</si>
  <si>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</si>
  <si>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</si>
  <si>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</si>
  <si>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</si>
  <si>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</si>
  <si>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</si>
  <si>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</si>
  <si>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</si>
  <si>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</si>
  <si>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</si>
  <si>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</si>
  <si>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</si>
  <si>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</si>
  <si>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</si>
  <si>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</si>
  <si>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</si>
  <si>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</si>
  <si>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</si>
  <si>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</si>
  <si>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</si>
  <si>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</si>
  <si>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</si>
  <si>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</si>
  <si>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</si>
  <si>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</si>
  <si>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</si>
  <si>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</si>
  <si>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</si>
  <si>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</si>
  <si>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</si>
  <si>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</si>
  <si>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</si>
  <si>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</si>
  <si>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</si>
  <si>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</si>
  <si>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</si>
  <si>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</si>
  <si>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</si>
  <si>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</si>
  <si>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</si>
  <si>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</si>
  <si>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</si>
  <si>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</si>
  <si>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</si>
  <si>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</si>
  <si>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</si>
  <si>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</si>
  <si>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</si>
  <si>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</si>
  <si>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</si>
  <si>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</si>
  <si>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</si>
  <si>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</si>
  <si>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</si>
  <si>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</si>
  <si>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</si>
  <si>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</si>
  <si>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</si>
  <si>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</si>
  <si>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</si>
  <si>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</si>
  <si>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</si>
  <si>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</si>
  <si>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</si>
  <si>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</si>
  <si>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</si>
  <si>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</si>
  <si>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</si>
  <si>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</si>
  <si>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</si>
  <si>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</si>
  <si>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</si>
  <si>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</si>
  <si>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</si>
  <si>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</si>
  <si>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</si>
  <si>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</si>
  <si>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</si>
  <si>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</si>
  <si>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</si>
  <si>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</si>
  <si>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</si>
  <si>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</si>
  <si>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</si>
  <si>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</si>
  <si>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</si>
  <si>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</si>
  <si>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</si>
  <si>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</si>
  <si>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</si>
  <si>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</si>
  <si>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</si>
  <si>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</si>
  <si>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</si>
  <si>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</si>
  <si>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</si>
  <si>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</si>
  <si>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</si>
  <si>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</si>
  <si>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</si>
  <si>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</si>
  <si>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</si>
  <si>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</si>
  <si>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</si>
  <si>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</si>
  <si>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</si>
  <si>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</si>
  <si>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</si>
  <si>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</si>
  <si>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</si>
  <si>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</si>
  <si>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</si>
  <si>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</si>
  <si>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</si>
  <si>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</si>
  <si>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</si>
  <si>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</si>
  <si>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</si>
  <si>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</si>
  <si>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</si>
  <si>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</si>
  <si>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</si>
  <si>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</si>
  <si>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</si>
  <si>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</si>
  <si>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</si>
  <si>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</si>
  <si>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</si>
  <si>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</si>
  <si>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</si>
  <si>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</si>
  <si>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</si>
  <si>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</si>
  <si>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</si>
  <si>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</si>
  <si>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</si>
  <si>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</si>
  <si>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</si>
  <si>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</si>
  <si>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</si>
  <si>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</si>
  <si>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</si>
  <si>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</si>
  <si>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</si>
  <si>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</si>
  <si>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</si>
  <si>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</si>
  <si>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</si>
  <si>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</si>
  <si>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</si>
  <si>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</si>
  <si>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</si>
  <si>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</si>
  <si>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</si>
  <si>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</si>
  <si>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</si>
  <si>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</si>
  <si>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</si>
  <si>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</si>
  <si>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</si>
  <si>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</si>
  <si>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</si>
  <si>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</si>
  <si>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</si>
  <si>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</si>
  <si>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</si>
  <si>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</si>
  <si>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</si>
  <si>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</si>
  <si>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</si>
  <si>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</si>
  <si>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</si>
  <si>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</si>
  <si>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</si>
  <si>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</si>
  <si>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</si>
  <si>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</si>
  <si>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</si>
  <si>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</si>
  <si>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</si>
  <si>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</si>
  <si>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</si>
  <si>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</si>
  <si>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</si>
  <si>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</si>
  <si>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</si>
  <si>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</si>
  <si>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</si>
  <si>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</si>
  <si>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</si>
  <si>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</si>
  <si>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</si>
  <si>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</si>
  <si>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</si>
  <si>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</si>
  <si>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</si>
  <si>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</si>
  <si>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</si>
  <si>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</si>
  <si>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</si>
  <si>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</si>
  <si>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</si>
  <si>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</si>
  <si>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</si>
  <si>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</si>
  <si>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</si>
  <si>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</si>
  <si>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</si>
  <si>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</si>
  <si>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</si>
  <si>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</si>
  <si>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</si>
  <si>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</si>
  <si>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</si>
  <si>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</si>
  <si>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</si>
  <si>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</si>
  <si>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</si>
  <si>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</si>
  <si>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</si>
  <si>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</si>
  <si>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</si>
  <si>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</si>
  <si>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</si>
  <si>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</si>
  <si>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</si>
  <si>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</si>
  <si>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</si>
  <si>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</si>
  <si>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</si>
  <si>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</si>
  <si>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</si>
  <si>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</si>
  <si>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</si>
  <si>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</si>
  <si>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</si>
  <si>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</si>
  <si>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</si>
  <si>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</si>
  <si>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</si>
  <si>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</si>
  <si>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</si>
  <si>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</si>
  <si>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</si>
  <si>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</si>
  <si>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</si>
  <si>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</si>
  <si>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</si>
  <si>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</si>
  <si>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</si>
  <si>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</si>
  <si>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</si>
  <si>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</si>
  <si>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</si>
  <si>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</si>
  <si>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</si>
  <si>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</si>
  <si>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</si>
  <si>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</si>
  <si>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</si>
  <si>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</si>
  <si>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</si>
  <si>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</si>
  <si>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</si>
  <si>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</si>
  <si>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</si>
  <si>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</si>
  <si>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</si>
  <si>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</si>
  <si>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</si>
  <si>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</si>
  <si>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</si>
  <si>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</si>
  <si>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</si>
  <si>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</si>
  <si>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</si>
  <si>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</si>
  <si>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</si>
  <si>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</si>
  <si>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</si>
  <si>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</si>
  <si>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</si>
  <si>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</si>
  <si>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</si>
  <si>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</si>
  <si>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</si>
  <si>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</si>
  <si>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</si>
  <si>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</si>
  <si>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</si>
  <si>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</si>
  <si>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</si>
  <si>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</si>
  <si>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</si>
  <si>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</si>
  <si>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</si>
  <si>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</si>
  <si>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</si>
  <si>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</si>
  <si>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</si>
  <si>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</si>
  <si>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</si>
  <si>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</si>
  <si>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</si>
  <si>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</si>
  <si>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</si>
  <si>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</si>
  <si>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</si>
  <si>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</si>
  <si>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</si>
  <si>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</si>
  <si>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</si>
  <si>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</si>
  <si>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</si>
  <si>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</si>
  <si>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</si>
  <si>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</si>
  <si>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</si>
  <si>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</si>
  <si>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</si>
  <si>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</si>
  <si>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</si>
  <si>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</si>
  <si>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</si>
  <si>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</si>
  <si>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</si>
  <si>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</si>
  <si>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</si>
  <si>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</si>
  <si>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</si>
  <si>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</si>
  <si>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</si>
  <si>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</si>
  <si>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</si>
  <si>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</si>
  <si>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</si>
  <si>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</si>
  <si>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</si>
  <si>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</si>
  <si>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</si>
  <si>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</si>
  <si>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</si>
  <si>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</si>
  <si>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</si>
  <si>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</si>
  <si>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</si>
  <si>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</si>
  <si>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</si>
  <si>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</si>
  <si>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</si>
  <si>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</si>
  <si>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</si>
  <si>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</si>
  <si>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</si>
  <si>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</si>
  <si>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</si>
  <si>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</si>
  <si>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</si>
  <si>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</si>
  <si>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</si>
  <si>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</si>
  <si>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</si>
  <si>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</si>
  <si>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</si>
  <si>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</si>
  <si>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</si>
  <si>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</si>
  <si>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</si>
  <si>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</si>
  <si>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</si>
  <si>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</si>
  <si>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</si>
  <si>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</si>
  <si>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</si>
  <si>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</si>
  <si>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</si>
  <si>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</si>
  <si>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</si>
  <si>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</si>
  <si>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</si>
  <si>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</si>
  <si>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</si>
  <si>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</si>
  <si>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</si>
  <si>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</si>
  <si>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</si>
  <si>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</si>
  <si>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</si>
  <si>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</si>
  <si>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</si>
  <si>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</si>
  <si>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</si>
  <si>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</si>
  <si>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</si>
  <si>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</si>
  <si>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</si>
  <si>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</si>
  <si>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</si>
  <si>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</si>
  <si>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</si>
  <si>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</si>
  <si>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</si>
  <si>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</si>
  <si>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</si>
  <si>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</si>
  <si>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</si>
  <si>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</si>
  <si>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</si>
  <si>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</si>
  <si>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</si>
  <si>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</si>
  <si>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</si>
  <si>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</si>
  <si>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</si>
  <si>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</si>
  <si>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</si>
  <si>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</si>
  <si>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</si>
  <si>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</si>
  <si>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</si>
  <si>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</si>
  <si>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</si>
  <si>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</si>
  <si>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</si>
  <si>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</si>
  <si>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</si>
  <si>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</si>
  <si>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</si>
  <si>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</si>
  <si>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</si>
  <si>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</si>
  <si>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</si>
  <si>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</si>
  <si>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</si>
  <si>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</si>
  <si>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</si>
  <si>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</si>
  <si>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</si>
  <si>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</si>
  <si>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</si>
  <si>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</si>
  <si>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</si>
  <si>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</si>
  <si>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</si>
  <si>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</si>
  <si>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</si>
  <si>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</si>
  <si>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</si>
  <si>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</si>
  <si>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</si>
  <si>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</si>
  <si>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</si>
  <si>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</si>
  <si>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</si>
  <si>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</si>
  <si>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</si>
  <si>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</si>
  <si>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</si>
  <si>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</si>
  <si>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</si>
  <si>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</si>
  <si>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</si>
  <si>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</si>
  <si>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</si>
  <si>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</si>
  <si>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</si>
  <si>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</si>
  <si>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</si>
  <si>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</si>
  <si>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</si>
  <si>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</si>
  <si>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</si>
  <si>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</si>
  <si>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</si>
  <si>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</si>
  <si>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</si>
  <si>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</si>
  <si>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</si>
  <si>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</si>
  <si>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</si>
  <si>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</si>
  <si>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</si>
  <si>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</si>
  <si>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</si>
  <si>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</si>
  <si>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</si>
  <si>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</si>
  <si>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</si>
  <si>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</si>
  <si>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</si>
  <si>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</si>
  <si>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</si>
  <si>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</si>
  <si>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</si>
  <si>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</si>
  <si>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</si>
  <si>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</si>
  <si>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</si>
  <si>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</si>
  <si>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</si>
  <si>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</si>
  <si>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</si>
  <si>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</si>
  <si>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</si>
  <si>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</si>
  <si>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</si>
  <si>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</si>
  <si>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</si>
  <si>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</si>
  <si>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</si>
  <si>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</si>
  <si>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</si>
  <si>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</si>
  <si>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</si>
  <si>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</si>
  <si>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</si>
  <si>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</si>
  <si>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</si>
  <si>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</si>
  <si>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</si>
  <si>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</si>
  <si>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</si>
  <si>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</si>
  <si>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</si>
  <si>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</si>
  <si>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</si>
  <si>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</si>
  <si>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</si>
  <si>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</si>
  <si>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</si>
  <si>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</si>
  <si>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</si>
  <si>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</si>
  <si>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</si>
  <si>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</si>
  <si>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</si>
  <si>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</si>
  <si>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</si>
  <si>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</si>
  <si>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</si>
  <si>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</si>
  <si>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</si>
  <si>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</si>
  <si>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</si>
  <si>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</si>
  <si>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</si>
  <si>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</si>
  <si>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</si>
  <si>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</si>
  <si>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</si>
  <si>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</si>
  <si>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</si>
  <si>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</si>
  <si>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</si>
  <si>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</si>
  <si>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</si>
  <si>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</si>
  <si>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</si>
  <si>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</si>
  <si>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</si>
  <si>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</si>
  <si>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</si>
  <si>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</si>
  <si>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</si>
  <si>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</si>
  <si>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</si>
  <si>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</si>
  <si>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</si>
  <si>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</si>
  <si>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</si>
  <si>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</si>
  <si>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</si>
  <si>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</si>
  <si>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</si>
  <si>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</si>
  <si>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</si>
  <si>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</si>
  <si>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</si>
  <si>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</si>
  <si>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</si>
  <si>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</si>
  <si>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</si>
  <si>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</si>
  <si>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</si>
  <si>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</si>
  <si>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</si>
  <si>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</si>
  <si>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</si>
  <si>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</si>
  <si>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</si>
  <si>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</si>
  <si>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</si>
  <si>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</si>
  <si>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</si>
  <si>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</si>
  <si>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</si>
  <si>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</si>
  <si>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</si>
  <si>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</si>
  <si>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</si>
  <si>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</si>
  <si>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</si>
  <si>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</si>
  <si>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</si>
  <si>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</si>
  <si>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</si>
  <si>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</si>
  <si>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</si>
  <si>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</si>
  <si>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</si>
  <si>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</si>
  <si>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</si>
  <si>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</si>
  <si>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</si>
  <si>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</si>
  <si>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</si>
  <si>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</si>
  <si>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</si>
  <si>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</si>
  <si>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</si>
  <si>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</si>
  <si>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</si>
  <si>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</si>
  <si>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</si>
  <si>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</si>
  <si>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</si>
  <si>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</si>
  <si>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</si>
  <si>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</si>
  <si>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</si>
  <si>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</si>
  <si>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</si>
  <si>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</si>
  <si>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</si>
  <si>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</si>
  <si>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</si>
  <si>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</si>
  <si>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</si>
  <si>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</si>
  <si>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</si>
  <si>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</si>
  <si>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</si>
  <si>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</si>
  <si>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</si>
  <si>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</si>
  <si>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</si>
  <si>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</si>
  <si>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</si>
  <si>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</si>
  <si>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</si>
  <si>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</si>
  <si>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</si>
  <si>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</si>
  <si>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</si>
  <si>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</si>
  <si>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</si>
  <si>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</si>
  <si>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</si>
  <si>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</si>
  <si>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</si>
  <si>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</si>
  <si>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</si>
  <si>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</si>
  <si>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</si>
  <si>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</si>
  <si>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</si>
  <si>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</si>
  <si>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</si>
  <si>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</si>
  <si>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</si>
  <si>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</si>
  <si>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</si>
  <si>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</si>
  <si>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</si>
  <si>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</si>
  <si>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</si>
  <si>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</si>
  <si>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</si>
  <si>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</si>
  <si>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</si>
  <si>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</si>
  <si>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</si>
  <si>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</si>
  <si>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</si>
  <si>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</si>
  <si>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</si>
  <si>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</si>
  <si>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</si>
  <si>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</si>
  <si>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</si>
  <si>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</si>
  <si>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</si>
  <si>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</si>
  <si>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</si>
  <si>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</si>
  <si>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</si>
  <si>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</si>
  <si>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</si>
  <si>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</si>
  <si>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</si>
  <si>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</si>
  <si>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</si>
  <si>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</si>
  <si>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</si>
  <si>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</si>
  <si>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</si>
  <si>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</si>
  <si>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</si>
  <si>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</si>
  <si>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</si>
  <si>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</si>
  <si>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</si>
  <si>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</si>
  <si>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</si>
  <si>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</si>
  <si>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</si>
  <si>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</si>
  <si>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</si>
  <si>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</si>
  <si>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</si>
  <si>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</si>
  <si>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</si>
  <si>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</si>
  <si>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</si>
  <si>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</si>
  <si>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</si>
  <si>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</si>
  <si>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</si>
  <si>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</si>
  <si>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</si>
  <si>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</si>
  <si>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</si>
  <si>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</si>
  <si>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</si>
  <si>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</si>
  <si>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</si>
  <si>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</si>
  <si>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</si>
  <si>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</si>
  <si>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</si>
  <si>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</si>
  <si>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</si>
  <si>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</si>
  <si>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</si>
  <si>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</si>
  <si>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</si>
  <si>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</si>
  <si>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</si>
  <si>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</si>
  <si>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</si>
  <si>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</si>
  <si>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</si>
  <si>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</si>
  <si>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</si>
  <si>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</si>
  <si>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</si>
  <si>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</si>
  <si>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</si>
  <si>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</si>
  <si>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</si>
  <si>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</si>
  <si>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</si>
  <si>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</si>
  <si>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</si>
  <si>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</si>
  <si>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</si>
  <si>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</si>
  <si>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</si>
  <si>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</si>
  <si>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</si>
  <si>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</si>
  <si>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</si>
  <si>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</si>
  <si>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</si>
  <si>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</si>
  <si>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</si>
  <si>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</si>
  <si>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</si>
  <si>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</si>
  <si>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</si>
  <si>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</si>
  <si>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</si>
  <si>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</si>
  <si>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</si>
  <si>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</si>
  <si>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</si>
  <si>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</si>
  <si>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</si>
  <si>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</si>
  <si>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</si>
  <si>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</si>
  <si>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</si>
  <si>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</si>
  <si>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</si>
  <si>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</si>
  <si>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</si>
  <si>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</si>
  <si>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</si>
  <si>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</si>
  <si>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</si>
  <si>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</si>
  <si>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</si>
  <si>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</si>
  <si>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</si>
  <si>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</si>
  <si>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</si>
  <si>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</si>
  <si>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</si>
  <si>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</si>
  <si>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</si>
  <si>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</si>
  <si>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</si>
  <si>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</si>
  <si>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</si>
  <si>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</si>
  <si>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</si>
  <si>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</si>
  <si>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</si>
  <si>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</si>
  <si>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</si>
  <si>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</si>
  <si>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</si>
  <si>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</si>
  <si>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</si>
  <si>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</si>
  <si>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</si>
  <si>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</si>
  <si>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</si>
  <si>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</si>
  <si>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</si>
  <si>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</si>
  <si>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</si>
  <si>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</si>
  <si>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</si>
  <si>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</si>
  <si>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</si>
  <si>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</si>
  <si>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</si>
  <si>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</si>
  <si>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</si>
  <si>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</si>
  <si>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</si>
  <si>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</si>
  <si>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</si>
  <si>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</si>
  <si>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</si>
  <si>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</si>
  <si>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</si>
  <si>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</si>
  <si>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</si>
  <si>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</si>
  <si>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</si>
  <si>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</si>
  <si>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</si>
  <si>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</si>
  <si>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</si>
  <si>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</si>
  <si>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</si>
  <si>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</si>
  <si>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</si>
  <si>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</si>
  <si>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</si>
  <si>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</si>
  <si>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</si>
  <si>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</si>
  <si>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</si>
  <si>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</si>
  <si>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</si>
  <si>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</si>
  <si>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</si>
  <si>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</si>
  <si>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</si>
  <si>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</si>
  <si>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</si>
  <si>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</si>
  <si>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</si>
  <si>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</si>
  <si>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</si>
  <si>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</si>
  <si>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</si>
  <si>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</si>
  <si>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</si>
  <si>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</si>
  <si>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</si>
  <si>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</si>
  <si>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</si>
  <si>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</si>
  <si>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</si>
  <si>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</si>
  <si>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</si>
  <si>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</si>
  <si>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</si>
  <si>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</si>
  <si>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</si>
  <si>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</si>
  <si>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</si>
  <si>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</si>
  <si>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</si>
  <si>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</si>
  <si>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</si>
  <si>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</si>
  <si>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</si>
  <si>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</si>
  <si>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</si>
  <si>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</si>
  <si>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</si>
  <si>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</si>
  <si>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</si>
  <si>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</si>
  <si>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</si>
  <si>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</si>
  <si>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</si>
  <si>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</si>
  <si>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</si>
  <si>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</si>
  <si>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</si>
  <si>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</si>
  <si>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</si>
  <si>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</si>
  <si>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</si>
  <si>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</si>
  <si>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</si>
  <si>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</si>
  <si>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</si>
  <si>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</si>
  <si>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</si>
  <si>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</si>
  <si>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</si>
  <si>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</si>
  <si>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</si>
  <si>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</si>
  <si>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</si>
  <si>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</si>
  <si>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</si>
  <si>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</si>
  <si>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</si>
  <si>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</si>
  <si>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</si>
  <si>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</si>
  <si>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</si>
  <si>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</si>
  <si>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</si>
  <si>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</si>
  <si>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</si>
  <si>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</si>
  <si>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</si>
  <si>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</si>
  <si>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</si>
  <si>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</si>
  <si>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</si>
  <si>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</si>
  <si>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</si>
  <si>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</si>
  <si>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</si>
  <si>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</si>
  <si>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</si>
  <si>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</si>
  <si>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</si>
  <si>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</si>
  <si>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</si>
  <si>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</si>
  <si>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</si>
  <si>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</si>
  <si>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</si>
  <si>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</si>
  <si>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</si>
  <si>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</si>
  <si>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</si>
  <si>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</si>
  <si>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</si>
  <si>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</si>
  <si>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</si>
  <si>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</si>
  <si>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</si>
  <si>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</si>
  <si>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</si>
  <si>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</si>
  <si>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</si>
  <si>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</si>
  <si>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</si>
  <si>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</si>
  <si>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</si>
  <si>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</si>
  <si>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</si>
  <si>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</si>
  <si>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</si>
  <si>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</si>
  <si>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</si>
  <si>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</si>
  <si>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</si>
  <si>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</si>
  <si>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</si>
  <si>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</si>
  <si>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</si>
  <si>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</si>
  <si>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</si>
  <si>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</si>
  <si>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</si>
  <si>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</si>
  <si>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</si>
  <si>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</si>
  <si>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</si>
  <si>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</si>
  <si>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</si>
  <si>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</si>
  <si>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</si>
  <si>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</si>
  <si>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</si>
  <si>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</si>
  <si>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</si>
  <si>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</si>
  <si>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</si>
  <si>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</si>
  <si>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</si>
  <si>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</si>
  <si>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</si>
  <si>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</si>
  <si>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</si>
  <si>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</si>
  <si>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</si>
  <si>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</si>
  <si>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</si>
  <si>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</si>
  <si>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</si>
  <si>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</si>
  <si>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</si>
  <si>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</si>
  <si>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</si>
  <si>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</si>
  <si>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</si>
  <si>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</si>
  <si>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</si>
  <si>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</si>
  <si>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</si>
  <si>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</si>
  <si>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</si>
  <si>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</si>
  <si>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</si>
  <si>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</si>
  <si>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</si>
  <si>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</si>
  <si>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</si>
  <si>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</si>
  <si>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</si>
  <si>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</si>
  <si>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</si>
  <si>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</si>
  <si>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</si>
  <si>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</si>
  <si>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</si>
  <si>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</si>
  <si>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</si>
  <si>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</si>
  <si>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</si>
  <si>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</si>
  <si>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</si>
  <si>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</si>
  <si>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</si>
  <si>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</si>
  <si>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</si>
  <si>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</si>
  <si>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</si>
  <si>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</si>
  <si>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</si>
  <si>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</si>
  <si>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</si>
  <si>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</si>
  <si>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</si>
  <si>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</si>
  <si>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</si>
  <si>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</si>
  <si>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</si>
  <si>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</si>
  <si>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</si>
  <si>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</si>
  <si>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</si>
  <si>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</si>
  <si>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</si>
  <si>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</si>
  <si>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</si>
  <si>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</si>
  <si>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</si>
  <si>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</si>
  <si>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</si>
  <si>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</si>
  <si>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</si>
  <si>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</si>
  <si>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</si>
  <si>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</si>
  <si>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</si>
  <si>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</si>
  <si>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</si>
  <si>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</si>
  <si>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</si>
  <si>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</si>
  <si>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</si>
  <si>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</si>
  <si>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</si>
  <si>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</si>
  <si>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</si>
  <si>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</si>
  <si>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</si>
  <si>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</si>
  <si>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</si>
  <si>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</si>
  <si>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</si>
  <si>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</si>
  <si>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</si>
  <si>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</si>
  <si>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</si>
  <si>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</si>
  <si>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</si>
  <si>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</si>
  <si>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</si>
  <si>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</si>
  <si>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</si>
  <si>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</si>
  <si>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</si>
  <si>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</si>
  <si>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</si>
  <si>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</si>
  <si>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</si>
  <si>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</si>
  <si>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</si>
  <si>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</si>
  <si>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</si>
  <si>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</si>
  <si>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</si>
  <si>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</si>
  <si>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</si>
  <si>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</si>
  <si>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</si>
  <si>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</si>
  <si>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</si>
  <si>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</si>
  <si>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</si>
  <si>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</si>
  <si>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</si>
  <si>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</si>
  <si>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</si>
  <si>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</si>
  <si>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</si>
  <si>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</si>
  <si>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</si>
  <si>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</si>
  <si>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</si>
  <si>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</si>
  <si>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</si>
  <si>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</si>
  <si>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</si>
  <si>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</si>
  <si>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</si>
  <si>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</si>
  <si>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</si>
  <si>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</si>
  <si>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</si>
  <si>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</si>
  <si>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</si>
  <si>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</si>
  <si>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</si>
  <si>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</si>
  <si>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</si>
  <si>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</si>
  <si>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</si>
  <si>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</si>
  <si>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</si>
  <si>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</si>
  <si>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</si>
  <si>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</si>
  <si>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</si>
  <si>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</si>
  <si>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</si>
  <si>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</si>
  <si>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</si>
  <si>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</si>
  <si>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</si>
  <si>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</si>
  <si>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</si>
  <si>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</si>
  <si>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</si>
  <si>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</si>
  <si>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</si>
  <si>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</si>
  <si>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</si>
  <si>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</si>
  <si>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</si>
  <si>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</si>
  <si>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</si>
  <si>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</si>
  <si>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</si>
  <si>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</si>
  <si>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</si>
  <si>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</si>
  <si>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</si>
  <si>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</si>
  <si>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</si>
  <si>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</si>
  <si>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</si>
  <si>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</si>
  <si>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</si>
  <si>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</si>
  <si>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</si>
  <si>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</si>
  <si>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</si>
  <si>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</si>
  <si>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</si>
  <si>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</si>
  <si>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</si>
  <si>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</si>
  <si>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</si>
  <si>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</si>
  <si>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</si>
  <si>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</si>
  <si>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</si>
  <si>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</si>
  <si>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</si>
  <si>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</si>
  <si>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</si>
  <si>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</si>
  <si>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</si>
  <si>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</si>
  <si>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</si>
  <si>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</si>
  <si>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</si>
  <si>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</si>
  <si>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</si>
  <si>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</si>
  <si>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</si>
  <si>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</si>
  <si>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</si>
  <si>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</si>
  <si>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</si>
  <si>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</si>
  <si>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</si>
  <si>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</si>
  <si>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</si>
  <si>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</si>
  <si>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</si>
  <si>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</si>
  <si>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</si>
  <si>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</si>
  <si>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</si>
  <si>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</si>
  <si>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</si>
  <si>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</si>
  <si>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</si>
  <si>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</si>
  <si>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</si>
  <si>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</si>
  <si>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</si>
  <si>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</si>
  <si>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</si>
  <si>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</si>
  <si>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</si>
  <si>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</si>
  <si>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</si>
  <si>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</si>
  <si>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</si>
  <si>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</si>
  <si>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</si>
  <si>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</si>
  <si>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</si>
  <si>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</si>
  <si>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</si>
  <si>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</si>
  <si>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</si>
  <si>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</si>
  <si>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</si>
  <si>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</si>
  <si>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</si>
  <si>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</si>
  <si>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</si>
  <si>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</si>
  <si>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</si>
  <si>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</si>
  <si>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</si>
  <si>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</si>
  <si>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</si>
  <si>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</si>
  <si>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</si>
  <si>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</si>
  <si>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</si>
  <si>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</si>
  <si>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</si>
  <si>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</si>
  <si>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</si>
  <si>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</si>
  <si>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</si>
  <si>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</si>
  <si>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</si>
  <si>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</si>
  <si>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</si>
  <si>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</si>
  <si>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</si>
  <si>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</si>
  <si>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</si>
  <si>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</si>
  <si>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</si>
  <si>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</si>
  <si>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</si>
  <si>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</si>
  <si>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</si>
  <si>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</si>
  <si>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</si>
  <si>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</si>
  <si>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</si>
  <si>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</si>
  <si>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</si>
  <si>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</si>
  <si>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</si>
  <si>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</si>
  <si>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</si>
  <si>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</si>
  <si>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</si>
  <si>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</si>
  <si>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</si>
  <si>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</si>
  <si>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</si>
  <si>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</si>
  <si>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</si>
  <si>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</si>
  <si>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</si>
  <si>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</si>
  <si>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</si>
  <si>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</si>
  <si>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</si>
  <si>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</si>
  <si>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</si>
  <si>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</si>
  <si>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</si>
  <si>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</si>
  <si>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</si>
  <si>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</si>
  <si>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</si>
  <si>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</si>
  <si>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</si>
  <si>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</si>
  <si>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</si>
  <si>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</si>
  <si>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</si>
  <si>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</si>
  <si>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</si>
  <si>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</si>
  <si>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</si>
  <si>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</si>
  <si>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</si>
  <si>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</si>
  <si>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</si>
  <si>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</si>
  <si>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</si>
  <si>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</si>
  <si>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</si>
  <si>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</si>
  <si>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</si>
  <si>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</si>
  <si>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</si>
  <si>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</si>
  <si>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</si>
  <si>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</si>
  <si>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</si>
  <si>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</si>
  <si>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</si>
  <si>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</si>
  <si>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</si>
  <si>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</si>
  <si>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</si>
  <si>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</si>
  <si>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</si>
  <si>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</si>
  <si>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</si>
  <si>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</si>
  <si>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</si>
  <si>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</si>
  <si>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</si>
  <si>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</si>
  <si>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</si>
  <si>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</si>
  <si>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</si>
  <si>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</si>
  <si>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</si>
  <si>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</si>
  <si>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</si>
  <si>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</si>
  <si>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</si>
  <si>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</si>
  <si>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</si>
  <si>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</si>
  <si>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</si>
  <si>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</si>
  <si>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</si>
  <si>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</si>
  <si>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</si>
  <si>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</si>
  <si>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</si>
  <si>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</si>
  <si>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</si>
  <si>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</si>
  <si>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</si>
  <si>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</si>
  <si>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</si>
  <si>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</si>
  <si>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</si>
  <si>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</si>
  <si>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</si>
  <si>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</si>
  <si>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</si>
  <si>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</si>
  <si>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</si>
  <si>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</si>
  <si>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</si>
  <si>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</si>
  <si>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</si>
  <si>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</si>
  <si>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</si>
  <si>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</si>
  <si>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</si>
  <si>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</si>
  <si>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</si>
  <si>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</si>
  <si>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</si>
  <si>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</si>
  <si>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</si>
  <si>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</si>
  <si>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</si>
  <si>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</si>
  <si>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</si>
  <si>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</si>
  <si>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</si>
  <si>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</si>
  <si>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</si>
  <si>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</si>
  <si>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</si>
  <si>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</si>
  <si>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</si>
  <si>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</si>
  <si>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</si>
  <si>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</si>
  <si>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</si>
  <si>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</si>
  <si>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</si>
  <si>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</si>
  <si>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</si>
  <si>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</si>
  <si>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</si>
  <si>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</si>
  <si>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</si>
  <si>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</si>
  <si>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</si>
  <si>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</si>
  <si>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</si>
  <si>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</si>
  <si>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</si>
  <si>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</si>
  <si>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</si>
  <si>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</si>
  <si>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</si>
  <si>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</si>
  <si>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</si>
  <si>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</si>
  <si>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</si>
  <si>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</si>
  <si>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</si>
  <si>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</si>
  <si>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</si>
  <si>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</si>
  <si>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</si>
  <si>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</si>
  <si>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</si>
  <si>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</si>
  <si>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</si>
  <si>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</si>
  <si>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</si>
  <si>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</si>
  <si>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</si>
  <si>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</si>
  <si>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</si>
  <si>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</si>
  <si>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</si>
  <si>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</si>
  <si>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</si>
  <si>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</si>
  <si>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</si>
  <si>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</si>
  <si>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</si>
  <si>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</si>
  <si>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</si>
  <si>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</si>
  <si>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</si>
  <si>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</si>
  <si>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</si>
  <si>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</si>
  <si>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</si>
  <si>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</si>
  <si>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</si>
  <si>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</si>
  <si>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</si>
  <si>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</si>
  <si>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</si>
  <si>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</si>
  <si>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</si>
  <si>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</si>
  <si>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</si>
  <si>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</si>
  <si>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</si>
  <si>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</si>
  <si>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</si>
  <si>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</si>
  <si>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</si>
  <si>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</si>
  <si>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</si>
  <si>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</si>
  <si>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</si>
  <si>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</si>
  <si>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</si>
  <si>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</si>
  <si>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</si>
  <si>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</si>
  <si>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</si>
  <si>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</si>
  <si>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</si>
  <si>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</si>
  <si>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</si>
  <si>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</si>
  <si>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</si>
  <si>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</si>
  <si>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</si>
  <si>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</si>
  <si>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</si>
  <si>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</si>
  <si>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</si>
  <si>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</si>
  <si>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</si>
  <si>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</si>
  <si>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</si>
  <si>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</si>
  <si>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</si>
  <si>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</si>
  <si>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</si>
  <si>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</si>
  <si>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</si>
  <si>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</si>
  <si>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</si>
  <si>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</si>
  <si>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</si>
  <si>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</si>
  <si>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</si>
  <si>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</si>
  <si>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</si>
  <si>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</si>
  <si>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</si>
  <si>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</si>
  <si>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</si>
  <si>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</si>
  <si>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</si>
  <si>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</si>
  <si>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</si>
  <si>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</si>
  <si>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</si>
  <si>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</si>
  <si>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</si>
  <si>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</si>
  <si>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</si>
  <si>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</si>
  <si>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</si>
  <si>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</si>
  <si>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</si>
  <si>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</si>
  <si>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</si>
  <si>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</si>
  <si>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</si>
  <si>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</si>
  <si>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</si>
  <si>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</si>
  <si>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</si>
  <si>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</si>
  <si>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</si>
  <si>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</si>
  <si>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</si>
  <si>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</si>
  <si>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</si>
  <si>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</si>
  <si>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</si>
  <si>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</si>
  <si>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</si>
  <si>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</si>
  <si>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</si>
  <si>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</si>
  <si>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</si>
  <si>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</si>
  <si>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</si>
  <si>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</si>
  <si>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</si>
  <si>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</si>
  <si>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</si>
  <si>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</si>
  <si>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</si>
  <si>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</si>
  <si>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</si>
  <si>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</si>
  <si>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</si>
  <si>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</si>
  <si>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</si>
  <si>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</si>
  <si>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</si>
  <si>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</si>
  <si>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</si>
  <si>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</si>
  <si>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</si>
  <si>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</si>
  <si>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</si>
  <si>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</si>
  <si>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</si>
  <si>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</si>
  <si>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</si>
  <si>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</si>
  <si>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</si>
  <si>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</si>
  <si>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</si>
  <si>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</si>
  <si>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</si>
  <si>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</si>
  <si>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</si>
  <si>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</si>
  <si>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</si>
  <si>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</si>
  <si>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</si>
  <si>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</si>
  <si>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</si>
  <si>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</si>
  <si>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</si>
  <si>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</si>
  <si>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</si>
  <si>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</si>
  <si>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</si>
  <si>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</si>
  <si>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</si>
  <si>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</si>
  <si>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</si>
  <si>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</si>
  <si>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</si>
  <si>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</si>
  <si>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</si>
  <si>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</si>
  <si>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</si>
  <si>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</si>
  <si>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</si>
  <si>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</si>
  <si>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</si>
  <si>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</si>
  <si>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</si>
  <si>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</si>
  <si>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</si>
  <si>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</si>
  <si>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</si>
  <si>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</si>
  <si>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</si>
  <si>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</si>
  <si>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</si>
  <si>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</si>
  <si>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</si>
  <si>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</si>
  <si>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</si>
  <si>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</si>
  <si>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</si>
  <si>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</si>
  <si>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</si>
  <si>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</si>
  <si>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</si>
  <si>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</si>
  <si>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</si>
  <si>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</si>
  <si>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</si>
  <si>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</si>
  <si>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</si>
  <si>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</si>
  <si>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</si>
  <si>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</si>
  <si>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</si>
  <si>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</si>
  <si>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</si>
  <si>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</si>
  <si>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</si>
  <si>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</si>
  <si>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</si>
  <si>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</si>
  <si>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</si>
  <si>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</si>
  <si>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</si>
  <si>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</si>
  <si>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</si>
  <si>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</si>
  <si>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</si>
  <si>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</si>
  <si>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</si>
  <si>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</si>
  <si>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</si>
  <si>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</si>
  <si>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</si>
  <si>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</si>
  <si>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</si>
  <si>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</si>
  <si>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</si>
  <si>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</si>
  <si>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</si>
  <si>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</si>
  <si>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</si>
  <si>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</si>
  <si>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</si>
  <si>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</si>
  <si>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</si>
  <si>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</si>
  <si>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</si>
  <si>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</si>
  <si>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</si>
  <si>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</si>
  <si>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</si>
  <si>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</si>
  <si>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</si>
  <si>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</si>
  <si>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</si>
  <si>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</si>
  <si>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</si>
  <si>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</si>
  <si>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</si>
  <si>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</si>
  <si>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</si>
  <si>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</si>
  <si>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</si>
  <si>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</si>
  <si>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</si>
  <si>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</si>
  <si>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</si>
  <si>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</si>
  <si>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</si>
  <si>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</si>
  <si>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</si>
  <si>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</si>
  <si>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</si>
  <si>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</si>
  <si>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</si>
  <si>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</si>
  <si>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</si>
  <si>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</si>
  <si>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</si>
  <si>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</si>
  <si>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</si>
  <si>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</si>
  <si>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</si>
  <si>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</si>
  <si>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</si>
  <si>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</si>
  <si>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</si>
  <si>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</si>
  <si>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</si>
  <si>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</si>
  <si>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</si>
  <si>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</si>
  <si>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</si>
  <si>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</si>
  <si>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</si>
  <si>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</si>
  <si>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</si>
  <si>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</si>
  <si>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</si>
  <si>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</si>
  <si>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</si>
  <si>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</si>
  <si>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</si>
  <si>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</si>
  <si>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</si>
  <si>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</si>
  <si>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</si>
  <si>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</si>
  <si>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</si>
  <si>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</si>
  <si>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</si>
  <si>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</si>
  <si>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</si>
  <si>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</si>
  <si>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</si>
  <si>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</si>
  <si>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</si>
  <si>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</si>
  <si>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</si>
  <si>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</si>
  <si>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</si>
  <si>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</si>
  <si>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</si>
  <si>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</si>
  <si>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</si>
  <si>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</si>
  <si>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</si>
  <si>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</si>
  <si>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</si>
  <si>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</si>
  <si>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</si>
  <si>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</si>
  <si>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</si>
  <si>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</si>
  <si>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</si>
  <si>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</si>
  <si>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</si>
  <si>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</si>
  <si>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</si>
  <si>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</si>
  <si>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</si>
  <si>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</si>
  <si>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</si>
  <si>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</si>
  <si>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</si>
  <si>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</si>
  <si>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</si>
  <si>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</si>
  <si>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</si>
  <si>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</si>
  <si>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</si>
  <si>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</si>
  <si>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</si>
  <si>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</si>
  <si>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</si>
  <si>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</si>
  <si>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</si>
  <si>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</si>
  <si>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</si>
  <si>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</si>
  <si>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</si>
  <si>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</si>
  <si>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</si>
  <si>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</si>
  <si>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</si>
  <si>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</si>
  <si>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</si>
  <si>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</si>
  <si>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</si>
  <si>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</si>
  <si>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</si>
  <si>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</si>
  <si>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</si>
  <si>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</si>
  <si>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</si>
  <si>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</si>
  <si>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</si>
  <si>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</si>
  <si>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</si>
  <si>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</si>
  <si>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</si>
  <si>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</si>
  <si>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</si>
  <si>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</si>
  <si>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</si>
  <si>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</si>
  <si>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</si>
  <si>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</si>
  <si>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</si>
  <si>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</si>
  <si>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</si>
  <si>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</si>
  <si>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</si>
  <si>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</si>
  <si>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</si>
  <si>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</si>
  <si>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</si>
  <si>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</si>
  <si>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</si>
  <si>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</si>
  <si>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</si>
  <si>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</si>
  <si>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</si>
  <si>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</si>
  <si>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</si>
  <si>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</si>
  <si>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</si>
  <si>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</si>
  <si>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</si>
  <si>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</si>
  <si>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</si>
  <si>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</si>
  <si>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</si>
  <si>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</si>
  <si>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</si>
  <si>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</si>
  <si>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</si>
  <si>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</si>
  <si>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</si>
  <si>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</si>
  <si>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</si>
  <si>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</si>
  <si>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</si>
  <si>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</si>
  <si>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</si>
  <si>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</si>
  <si>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</si>
  <si>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</si>
  <si>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</si>
  <si>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</si>
  <si>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</si>
  <si>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</si>
  <si>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</si>
  <si>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</si>
  <si>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</si>
  <si>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</si>
  <si>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</si>
  <si>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</si>
  <si>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</si>
  <si>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</si>
  <si>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</si>
  <si>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</si>
  <si>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</si>
  <si>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</si>
  <si>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</si>
  <si>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</si>
  <si>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</si>
  <si>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</si>
  <si>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</si>
  <si>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</si>
  <si>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</si>
  <si>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</si>
  <si>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</si>
  <si>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</si>
  <si>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</si>
  <si>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</si>
  <si>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</si>
  <si>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</si>
  <si>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</si>
  <si>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</si>
  <si>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</si>
  <si>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</si>
  <si>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</si>
  <si>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</si>
  <si>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</si>
  <si>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</si>
  <si>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</si>
  <si>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</si>
  <si>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</si>
  <si>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</si>
  <si>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</si>
  <si>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</si>
  <si>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</si>
  <si>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</si>
  <si>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</si>
  <si>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</si>
  <si>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</si>
  <si>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</si>
  <si>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</si>
  <si>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</si>
  <si>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</si>
  <si>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</si>
  <si>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</si>
  <si>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</si>
  <si>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</si>
  <si>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</si>
  <si>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</si>
  <si>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</si>
  <si>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</si>
  <si>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</si>
  <si>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</si>
  <si>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</si>
  <si>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</si>
  <si>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</si>
  <si>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</si>
  <si>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</si>
  <si>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</si>
  <si>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</si>
  <si>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</si>
  <si>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</si>
  <si>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</si>
  <si>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</si>
  <si>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</si>
  <si>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</si>
  <si>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</si>
  <si>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</si>
  <si>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</si>
  <si>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</si>
  <si>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</si>
  <si>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</si>
  <si>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</si>
  <si>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</si>
  <si>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</si>
  <si>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</si>
  <si>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</si>
  <si>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</si>
  <si>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</si>
  <si>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</si>
  <si>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</si>
  <si>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</si>
  <si>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</si>
  <si>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</si>
  <si>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</si>
  <si>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</si>
  <si>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</si>
  <si>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</si>
  <si>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</si>
  <si>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</si>
  <si>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</si>
  <si>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</si>
  <si>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</si>
  <si>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</si>
  <si>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</si>
  <si>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</si>
  <si>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</si>
  <si>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</si>
  <si>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</si>
  <si>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</si>
  <si>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</si>
  <si>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</si>
  <si>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</si>
  <si>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</si>
  <si>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</si>
  <si>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</si>
  <si>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</si>
  <si>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</si>
  <si>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</si>
  <si>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</si>
  <si>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</si>
  <si>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</si>
  <si>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</si>
  <si>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</si>
  <si>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</si>
  <si>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</si>
  <si>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</si>
  <si>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</si>
  <si>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</si>
  <si>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</si>
  <si>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</si>
  <si>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</si>
  <si>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</si>
  <si>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</si>
  <si>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</si>
  <si>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</si>
  <si>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</si>
  <si>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</si>
  <si>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</si>
  <si>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</si>
  <si>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</si>
  <si>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</si>
  <si>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</si>
  <si>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</si>
  <si>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</si>
  <si>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</si>
  <si>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</si>
  <si>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</si>
  <si>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</si>
  <si>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</si>
  <si>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</si>
  <si>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</si>
  <si>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</si>
  <si>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</si>
  <si>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</si>
  <si>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</si>
  <si>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</si>
  <si>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</si>
  <si>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</si>
  <si>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</si>
  <si>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</si>
  <si>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</si>
  <si>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</si>
  <si>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</si>
  <si>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</si>
  <si>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</si>
  <si>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</si>
  <si>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</si>
  <si>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</si>
  <si>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</si>
  <si>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</si>
  <si>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</si>
  <si>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</si>
  <si>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</si>
  <si>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</si>
  <si>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</si>
  <si>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</si>
  <si>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</si>
  <si>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</si>
  <si>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</si>
  <si>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</si>
  <si>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</si>
  <si>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</si>
  <si>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</si>
  <si>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</si>
  <si>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</si>
  <si>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</si>
  <si>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</si>
  <si>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</si>
  <si>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</si>
  <si>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</si>
  <si>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</si>
  <si>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</si>
  <si>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</si>
  <si>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</si>
  <si>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</si>
  <si>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</si>
  <si>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</si>
  <si>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</si>
  <si>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</si>
  <si>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</si>
  <si>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</si>
  <si>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</si>
  <si>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</si>
  <si>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</si>
  <si>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</si>
  <si>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</si>
  <si>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</si>
  <si>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</si>
  <si>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</si>
  <si>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</si>
  <si>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</si>
  <si>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</si>
  <si>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</si>
  <si>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</si>
  <si>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</si>
  <si>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</si>
  <si>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</si>
  <si>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</si>
  <si>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</si>
  <si>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</si>
  <si>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</si>
  <si>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</si>
  <si>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</si>
  <si>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</si>
  <si>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</si>
  <si>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</si>
  <si>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</si>
  <si>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</si>
  <si>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</si>
  <si>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</si>
  <si>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</si>
  <si>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</si>
  <si>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</si>
  <si>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</si>
  <si>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</si>
  <si>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</si>
  <si>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</si>
  <si>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</si>
  <si>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</si>
  <si>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</si>
  <si>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</si>
  <si>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</si>
  <si>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</si>
  <si>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</si>
  <si>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</si>
  <si>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</si>
  <si>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</si>
  <si>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</si>
  <si>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</si>
  <si>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</si>
  <si>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</si>
  <si>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</si>
  <si>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</si>
  <si>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</si>
  <si>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</si>
  <si>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</si>
  <si>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</si>
  <si>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</si>
  <si>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</si>
  <si>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</si>
  <si>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</si>
  <si>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</si>
  <si>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</si>
  <si>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</si>
  <si>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</si>
  <si>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</si>
  <si>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</si>
  <si>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</si>
  <si>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</si>
  <si>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</si>
  <si>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</si>
  <si>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</si>
  <si>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</si>
  <si>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</si>
  <si>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</si>
  <si>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</si>
  <si>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</si>
  <si>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</si>
  <si>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</si>
  <si>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</si>
  <si>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</si>
  <si>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</si>
  <si>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</si>
  <si>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</si>
  <si>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</si>
  <si>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</si>
  <si>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</si>
  <si>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</si>
  <si>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</si>
  <si>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</si>
  <si>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</si>
  <si>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</si>
  <si>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</si>
  <si>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</si>
  <si>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</si>
  <si>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</si>
  <si>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</si>
  <si>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</si>
  <si>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</si>
  <si>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</si>
  <si>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</si>
  <si>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</si>
  <si>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</si>
  <si>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</si>
  <si>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</si>
  <si>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</si>
  <si>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</si>
  <si>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</si>
  <si>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</si>
  <si>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</si>
  <si>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</si>
  <si>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</si>
  <si>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</si>
  <si>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</si>
  <si>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</si>
  <si>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</si>
  <si>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</si>
  <si>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</si>
  <si>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</si>
  <si>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</si>
  <si>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</si>
  <si>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</si>
  <si>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</si>
  <si>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</si>
  <si>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</si>
  <si>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</si>
  <si>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</si>
  <si>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</si>
  <si>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</si>
  <si>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</si>
  <si>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</si>
  <si>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</si>
  <si>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</si>
  <si>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</si>
  <si>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</si>
  <si>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</si>
  <si>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</si>
  <si>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</si>
  <si>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</si>
  <si>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</si>
  <si>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</si>
  <si>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</si>
  <si>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</si>
  <si>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</si>
  <si>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</si>
  <si>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</si>
  <si>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</si>
  <si>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</si>
  <si>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</si>
  <si>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</si>
  <si>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</si>
  <si>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</si>
  <si>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</si>
  <si>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</si>
  <si>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</si>
  <si>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</si>
  <si>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</si>
  <si>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</si>
  <si>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</si>
  <si>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</si>
  <si>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</si>
  <si>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</si>
  <si>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</si>
  <si>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</si>
  <si>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</si>
  <si>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</si>
  <si>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</si>
  <si>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</si>
  <si>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</si>
  <si>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</si>
  <si>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</si>
  <si>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</si>
  <si>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</si>
  <si>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</si>
  <si>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</si>
  <si>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</si>
  <si>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</si>
  <si>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</si>
  <si>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</si>
  <si>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</si>
  <si>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</si>
  <si>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</si>
  <si>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</si>
  <si>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</si>
  <si>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</si>
  <si>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</si>
  <si>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</si>
  <si>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</si>
  <si>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</si>
  <si>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</si>
  <si>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</si>
  <si>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</si>
  <si>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</si>
  <si>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</si>
  <si>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</si>
  <si>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</si>
  <si>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</si>
  <si>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</si>
  <si>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</si>
  <si>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</si>
  <si>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</si>
  <si>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</si>
  <si>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</si>
  <si>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</si>
  <si>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</si>
  <si>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</si>
  <si>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</si>
  <si>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</si>
  <si>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</si>
  <si>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</si>
  <si>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</si>
  <si>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</si>
  <si>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</si>
  <si>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</si>
  <si>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</si>
  <si>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</si>
  <si>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</si>
  <si>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</si>
  <si>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</si>
  <si>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</si>
  <si>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</si>
  <si>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</si>
  <si>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</si>
  <si>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</si>
  <si>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</si>
  <si>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</si>
  <si>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</si>
  <si>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</si>
  <si>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</si>
  <si>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</si>
  <si>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</si>
  <si>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</si>
  <si>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</si>
  <si>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</si>
  <si>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</si>
  <si>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</si>
  <si>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</si>
  <si>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</si>
  <si>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</si>
  <si>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</si>
  <si>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</si>
  <si>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</si>
  <si>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</si>
  <si>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</si>
  <si>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</si>
  <si>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</si>
  <si>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</si>
  <si>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</si>
  <si>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</si>
  <si>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</si>
  <si>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</si>
  <si>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</si>
  <si>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</si>
  <si>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</si>
  <si>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</si>
  <si>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</si>
  <si>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</si>
  <si>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</si>
  <si>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</si>
  <si>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</si>
  <si>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</si>
  <si>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</si>
  <si>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</si>
  <si>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</si>
  <si>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</si>
  <si>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</si>
  <si>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</si>
  <si>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</si>
  <si>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</si>
  <si>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</si>
  <si>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</si>
  <si>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</si>
  <si>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</si>
  <si>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</si>
  <si>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</si>
  <si>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</si>
  <si>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</si>
  <si>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</si>
  <si>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</si>
  <si>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</si>
  <si>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</si>
  <si>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</si>
  <si>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</si>
  <si>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</si>
  <si>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</si>
  <si>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</si>
  <si>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</si>
  <si>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</si>
  <si>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</si>
  <si>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</si>
  <si>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</si>
  <si>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</si>
  <si>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</si>
  <si>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</si>
  <si>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</si>
  <si>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</si>
  <si>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</si>
  <si>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</si>
  <si>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</si>
  <si>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</si>
  <si>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</si>
  <si>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</si>
  <si>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</si>
  <si>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</si>
  <si>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</si>
  <si>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</si>
  <si>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</si>
  <si>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</si>
  <si>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</si>
  <si>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</si>
  <si>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</si>
  <si>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</si>
  <si>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</si>
  <si>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</si>
  <si>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</si>
  <si>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</si>
  <si>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</si>
  <si>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</si>
  <si>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</si>
  <si>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</si>
  <si>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</si>
  <si>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</si>
  <si>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</si>
  <si>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</si>
  <si>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</si>
  <si>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</si>
  <si>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</si>
  <si>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</si>
  <si>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</si>
  <si>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</si>
  <si>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</si>
  <si>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</si>
  <si>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</si>
  <si>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</si>
  <si>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</si>
  <si>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</si>
  <si>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</si>
  <si>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</si>
  <si>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</si>
  <si>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</si>
  <si>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</si>
  <si>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</si>
  <si>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</si>
  <si>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</si>
  <si>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</si>
  <si>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</si>
  <si>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</si>
  <si>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</si>
  <si>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</si>
  <si>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</si>
  <si>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</si>
  <si>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</si>
  <si>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</si>
  <si>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</si>
  <si>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</si>
  <si>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</si>
  <si>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</si>
  <si>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</si>
  <si>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</si>
  <si>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</si>
  <si>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</si>
  <si>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</si>
  <si>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</si>
  <si>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</si>
  <si>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</si>
  <si>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</si>
  <si>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</si>
  <si>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</si>
  <si>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</si>
  <si>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</si>
  <si>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</si>
  <si>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</si>
  <si>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</si>
  <si>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</si>
  <si>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</si>
  <si>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</si>
  <si>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</si>
  <si>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</si>
  <si>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</si>
  <si>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</si>
  <si>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</si>
  <si>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</si>
  <si>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</si>
  <si>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</si>
  <si>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</si>
  <si>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</si>
  <si>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</si>
  <si>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</si>
  <si>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</si>
  <si>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</si>
  <si>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</si>
  <si>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</si>
  <si>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</si>
  <si>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</si>
  <si>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</si>
  <si>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</si>
  <si>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</si>
  <si>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</si>
  <si>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</si>
  <si>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</si>
  <si>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</si>
  <si>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</si>
  <si>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</si>
  <si>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</si>
  <si>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</si>
  <si>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</si>
  <si>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</si>
  <si>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</si>
  <si>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</si>
  <si>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</si>
  <si>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</si>
  <si>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</si>
  <si>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</si>
  <si>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</si>
  <si>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</si>
  <si>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</si>
  <si>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</si>
  <si>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</si>
  <si>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</si>
  <si>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</si>
  <si>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</si>
  <si>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</si>
  <si>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</si>
  <si>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</si>
  <si>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</si>
  <si>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</si>
  <si>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</si>
  <si>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</si>
  <si>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</si>
  <si>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</si>
  <si>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</si>
  <si>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</si>
  <si>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</si>
  <si>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</si>
  <si>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</si>
  <si>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</si>
  <si>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</si>
  <si>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</si>
  <si>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</si>
  <si>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</si>
  <si>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</si>
  <si>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</si>
  <si>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</si>
  <si>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</si>
  <si>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</si>
  <si>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</si>
  <si>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</si>
  <si>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</si>
  <si>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</si>
  <si>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</si>
  <si>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</si>
  <si>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</si>
  <si>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</si>
  <si>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</si>
  <si>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</si>
  <si>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</si>
  <si>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</si>
  <si>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</si>
  <si>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</si>
  <si>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</si>
  <si>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</si>
  <si>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</si>
  <si>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</si>
  <si>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</si>
  <si>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</si>
  <si>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</si>
  <si>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</si>
  <si>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</si>
  <si>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</si>
  <si>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</si>
  <si>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</si>
  <si>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</si>
  <si>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</si>
  <si>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</si>
  <si>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</si>
  <si>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</si>
  <si>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</si>
  <si>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</si>
  <si>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</si>
  <si>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</si>
  <si>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</si>
  <si>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</si>
  <si>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</si>
  <si>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</si>
  <si>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</si>
  <si>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</si>
  <si>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</si>
  <si>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</si>
  <si>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</si>
  <si>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</si>
  <si>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</si>
  <si>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</si>
  <si>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</si>
  <si>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</si>
  <si>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</si>
  <si>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</si>
  <si>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</si>
  <si>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</si>
  <si>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</si>
  <si>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</si>
  <si>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</si>
  <si>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</si>
  <si>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</si>
  <si>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</si>
  <si>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</si>
  <si>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</si>
  <si>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</si>
  <si>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</si>
  <si>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</si>
  <si>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</si>
  <si>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</si>
  <si>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</si>
  <si>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</si>
  <si>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</si>
  <si>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</si>
  <si>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</si>
  <si>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</si>
  <si>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</si>
  <si>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</si>
  <si>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</si>
  <si>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</si>
  <si>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</si>
  <si>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</si>
  <si>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</si>
  <si>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</si>
  <si>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</si>
  <si>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</si>
  <si>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</si>
  <si>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</si>
  <si>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</si>
  <si>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</si>
  <si>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</si>
  <si>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</si>
  <si>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</si>
  <si>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</si>
  <si>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</si>
  <si>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</si>
  <si>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</si>
  <si>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</si>
  <si>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</si>
  <si>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</si>
  <si>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</si>
  <si>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</si>
  <si>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</si>
  <si>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</si>
  <si>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</si>
  <si>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</si>
  <si>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</si>
  <si>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</si>
  <si>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</si>
  <si>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</si>
  <si>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</si>
  <si>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</si>
  <si>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</si>
  <si>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</si>
  <si>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</si>
  <si>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</si>
  <si>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</si>
  <si>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</si>
  <si>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</si>
  <si>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</si>
  <si>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</si>
  <si>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</si>
  <si>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</si>
  <si>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</si>
  <si>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</si>
  <si>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</si>
  <si>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</si>
  <si>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</si>
  <si>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</si>
  <si>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</si>
  <si>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</si>
  <si>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</si>
  <si>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</si>
  <si>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</si>
  <si>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</si>
  <si>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</si>
  <si>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</si>
  <si>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</si>
  <si>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</si>
  <si>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</si>
  <si>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</si>
  <si>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</si>
  <si>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</si>
  <si>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</si>
  <si>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</si>
  <si>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</si>
  <si>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</si>
  <si>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</si>
  <si>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</si>
  <si>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</si>
  <si>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</si>
  <si>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</si>
  <si>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</si>
  <si>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</si>
  <si>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</si>
  <si>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</si>
  <si>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</si>
  <si>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</si>
  <si>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</si>
  <si>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</si>
  <si>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</si>
  <si>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</si>
  <si>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</si>
  <si>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</si>
  <si>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</si>
  <si>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</si>
  <si>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</si>
  <si>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</si>
  <si>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</si>
  <si>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</si>
  <si>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</si>
  <si>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</si>
  <si>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</si>
  <si>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</si>
  <si>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</si>
  <si>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</si>
  <si>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</si>
  <si>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</si>
  <si>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</si>
  <si>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</si>
  <si>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</si>
  <si>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</si>
  <si>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</si>
  <si>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</si>
  <si>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</si>
  <si>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</si>
  <si>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</si>
  <si>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</si>
  <si>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</si>
  <si>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</si>
  <si>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</si>
  <si>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</si>
  <si>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</si>
  <si>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</si>
  <si>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</si>
  <si>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</si>
  <si>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</si>
  <si>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</si>
  <si>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</si>
  <si>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</si>
  <si>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</si>
  <si>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</si>
  <si>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</si>
  <si>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</si>
  <si>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</si>
  <si>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</si>
  <si>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</si>
  <si>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</si>
  <si>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</si>
  <si>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</si>
  <si>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</si>
  <si>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</si>
  <si>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</si>
  <si>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</si>
  <si>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</si>
  <si>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</si>
  <si>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</si>
  <si>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</si>
  <si>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</si>
  <si>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</si>
  <si>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</si>
  <si>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</si>
  <si>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</si>
  <si>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</si>
  <si>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</si>
  <si>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</si>
  <si>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</si>
  <si>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</si>
  <si>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</si>
  <si>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</si>
  <si>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</si>
  <si>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</si>
  <si>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</si>
  <si>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</si>
  <si>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</si>
  <si>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</si>
  <si>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</si>
  <si>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</si>
  <si>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</si>
  <si>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</si>
  <si>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</si>
  <si>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</si>
  <si>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</si>
  <si>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</si>
  <si>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</si>
  <si>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</si>
  <si>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</si>
  <si>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</si>
  <si>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</si>
  <si>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</si>
  <si>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</si>
  <si>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</si>
  <si>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</si>
  <si>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</si>
  <si>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</si>
  <si>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</si>
  <si>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</si>
  <si>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</si>
  <si>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</si>
  <si>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</si>
  <si>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</si>
  <si>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</si>
  <si>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</si>
  <si>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</si>
  <si>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</si>
  <si>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</si>
  <si>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</si>
  <si>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</si>
  <si>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</si>
  <si>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</si>
  <si>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</si>
  <si>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</si>
  <si>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</si>
  <si>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</si>
  <si>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</si>
  <si>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</si>
  <si>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</si>
  <si>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</si>
  <si>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</si>
  <si>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</si>
  <si>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</si>
  <si>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</si>
  <si>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</si>
  <si>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</si>
  <si>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</si>
  <si>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</si>
  <si>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</si>
  <si>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</si>
  <si>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</si>
  <si>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</si>
  <si>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</si>
  <si>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</si>
  <si>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</si>
  <si>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</si>
  <si>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</si>
  <si>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</si>
  <si>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</si>
  <si>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</si>
  <si>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</si>
  <si>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</si>
  <si>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</si>
  <si>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</si>
  <si>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</si>
  <si>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</si>
  <si>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</si>
  <si>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</si>
  <si>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</si>
  <si>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</si>
  <si>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</si>
  <si>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</si>
  <si>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</si>
  <si>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</si>
  <si>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</si>
  <si>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</si>
  <si>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</si>
  <si>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</si>
  <si>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</si>
  <si>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</si>
  <si>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</si>
  <si>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</si>
  <si>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</si>
  <si>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</si>
  <si>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</si>
  <si>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</si>
  <si>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</si>
  <si>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</si>
  <si>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</si>
  <si>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</si>
  <si>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</si>
  <si>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</si>
  <si>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</si>
  <si>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</si>
  <si>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</si>
  <si>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</si>
  <si>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</si>
  <si>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</si>
  <si>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</si>
  <si>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</si>
  <si>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</si>
  <si>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</si>
  <si>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</si>
  <si>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</si>
  <si>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</si>
  <si>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</si>
  <si>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</si>
  <si>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</si>
  <si>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</si>
  <si>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</si>
  <si>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</si>
  <si>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</si>
  <si>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</si>
  <si>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</si>
  <si>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</si>
  <si>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</si>
  <si>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</si>
  <si>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</si>
  <si>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</si>
  <si>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</si>
  <si>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</si>
  <si>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</si>
  <si>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</si>
  <si>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</si>
  <si>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</si>
  <si>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</si>
  <si>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</si>
  <si>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</si>
  <si>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</si>
  <si>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</si>
  <si>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</si>
  <si>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</si>
  <si>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</si>
  <si>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</si>
  <si>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</si>
  <si>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</si>
  <si>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</si>
  <si>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</si>
  <si>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</si>
  <si>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</si>
  <si>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</si>
  <si>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</si>
  <si>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</si>
  <si>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</si>
  <si>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</si>
  <si>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</si>
  <si>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</si>
  <si>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</si>
  <si>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</si>
  <si>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</si>
  <si>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</si>
  <si>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</si>
  <si>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</si>
  <si>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</si>
  <si>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</si>
  <si>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</si>
  <si>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</si>
  <si>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</si>
  <si>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</si>
  <si>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</si>
  <si>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</si>
  <si>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</si>
  <si>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</si>
  <si>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</si>
  <si>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</si>
  <si>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</si>
  <si>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</si>
  <si>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</si>
  <si>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</si>
  <si>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</si>
  <si>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</si>
  <si>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</si>
  <si>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</si>
  <si>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</si>
  <si>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</si>
  <si>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</si>
  <si>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</si>
  <si>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</si>
  <si>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</si>
  <si>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</si>
  <si>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</si>
  <si>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</si>
  <si>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</si>
  <si>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</si>
  <si>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</si>
  <si>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</si>
  <si>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</si>
  <si>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</si>
  <si>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</si>
  <si>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</si>
  <si>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</si>
  <si>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</si>
  <si>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</si>
  <si>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</si>
  <si>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</si>
  <si>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</si>
  <si>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</si>
  <si>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</si>
  <si>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</si>
  <si>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</si>
  <si>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</si>
  <si>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</si>
  <si>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</si>
  <si>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</si>
  <si>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</si>
  <si>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</si>
  <si>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</si>
  <si>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</si>
  <si>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</si>
  <si>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</si>
  <si>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</si>
  <si>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</si>
  <si>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</si>
  <si>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</si>
  <si>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</si>
  <si>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</si>
  <si>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</si>
  <si>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</si>
  <si>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</si>
  <si>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</si>
  <si>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</si>
  <si>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</si>
  <si>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</si>
  <si>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</si>
  <si>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</si>
  <si>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</si>
  <si>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</si>
  <si>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</si>
  <si>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</si>
  <si>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</si>
  <si>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</si>
  <si>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</si>
  <si>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</si>
  <si>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</si>
  <si>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</si>
  <si>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</si>
  <si>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</si>
  <si>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</si>
  <si>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</si>
  <si>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</si>
  <si>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</si>
  <si>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</si>
  <si>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</si>
  <si>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</si>
  <si>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</si>
  <si>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</si>
  <si>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</si>
  <si>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</si>
  <si>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</si>
  <si>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</si>
  <si>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</si>
  <si>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</si>
  <si>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</si>
  <si>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</si>
  <si>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</si>
  <si>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</si>
  <si>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</si>
  <si>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</si>
  <si>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</si>
  <si>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</si>
  <si>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</si>
  <si>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</si>
  <si>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</si>
  <si>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</si>
  <si>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</si>
  <si>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</si>
  <si>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</si>
  <si>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</si>
  <si>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</si>
  <si>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</si>
  <si>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</si>
  <si>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</si>
  <si>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</si>
  <si>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</si>
  <si>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</si>
  <si>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</si>
  <si>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</si>
  <si>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</si>
  <si>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</si>
  <si>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</si>
  <si>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</si>
  <si>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</si>
  <si>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</si>
  <si>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</si>
  <si>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</si>
  <si>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</si>
  <si>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</si>
  <si>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</si>
  <si>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</si>
  <si>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</si>
  <si>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</si>
  <si>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</si>
  <si>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</si>
  <si>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</si>
  <si>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</si>
  <si>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</si>
  <si>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</si>
  <si>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</si>
  <si>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</si>
  <si>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</si>
  <si>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</si>
  <si>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</si>
  <si>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</si>
  <si>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</si>
  <si>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</si>
  <si>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</si>
  <si>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</si>
  <si>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</si>
  <si>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</si>
  <si>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</si>
  <si>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</si>
  <si>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</si>
  <si>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</si>
  <si>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</si>
  <si>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</si>
  <si>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</si>
  <si>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</si>
  <si>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</si>
  <si>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</si>
  <si>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</si>
  <si>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</si>
  <si>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</si>
  <si>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</si>
  <si>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</si>
  <si>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</si>
  <si>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</si>
  <si>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</si>
  <si>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</si>
  <si>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</si>
  <si>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</si>
  <si>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</si>
  <si>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</si>
  <si>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</si>
  <si>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</si>
  <si>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</si>
  <si>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</si>
  <si>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</si>
  <si>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</si>
  <si>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</si>
  <si>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</si>
  <si>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</si>
  <si>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</si>
  <si>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</si>
  <si>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</si>
  <si>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</si>
  <si>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</si>
  <si>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</si>
  <si>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</si>
  <si>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</si>
  <si>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</si>
  <si>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</si>
  <si>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</si>
  <si>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</si>
  <si>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</si>
  <si>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</si>
  <si>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</si>
  <si>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</si>
  <si>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</si>
  <si>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</si>
  <si>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</si>
  <si>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</si>
  <si>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</si>
  <si>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</si>
  <si>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</si>
  <si>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</si>
  <si>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</si>
  <si>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</si>
  <si>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</si>
  <si>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</si>
  <si>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</si>
  <si>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</si>
  <si>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</si>
  <si>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</si>
  <si>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</si>
  <si>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</si>
  <si>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</si>
  <si>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</si>
  <si>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</si>
  <si>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</si>
  <si>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</si>
  <si>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</si>
  <si>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</si>
  <si>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</si>
  <si>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</si>
  <si>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</si>
  <si>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</si>
  <si>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</si>
  <si>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</si>
  <si>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</si>
  <si>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</si>
  <si>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</si>
  <si>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</si>
  <si>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</si>
  <si>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</si>
  <si>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</si>
  <si>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</si>
  <si>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</si>
  <si>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</si>
  <si>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</si>
  <si>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</si>
  <si>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</si>
  <si>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</si>
  <si>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</si>
  <si>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</si>
  <si>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</si>
  <si>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</si>
  <si>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</si>
  <si>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</si>
  <si>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</si>
  <si>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</si>
  <si>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</si>
  <si>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</si>
  <si>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</si>
  <si>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</si>
  <si>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</si>
  <si>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</si>
  <si>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</si>
  <si>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</si>
  <si>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</si>
  <si>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</si>
  <si>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</si>
  <si>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</si>
  <si>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</si>
  <si>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</si>
  <si>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</si>
  <si>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</si>
  <si>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</si>
  <si>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</si>
  <si>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</si>
  <si>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</si>
  <si>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</si>
  <si>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</si>
  <si>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</si>
  <si>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</si>
  <si>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</si>
  <si>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</si>
  <si>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</si>
  <si>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</si>
  <si>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</si>
  <si>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</si>
  <si>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</si>
  <si>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</si>
  <si>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</si>
  <si>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</si>
  <si>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</si>
  <si>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</si>
  <si>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</si>
  <si>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</si>
  <si>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</si>
  <si>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</si>
  <si>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</si>
  <si>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</si>
  <si>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</si>
  <si>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</si>
  <si>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</si>
  <si>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</si>
  <si>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</si>
  <si>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</si>
  <si>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</si>
  <si>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</si>
  <si>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</si>
  <si>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</si>
  <si>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</si>
  <si>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</si>
  <si>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</si>
  <si>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</si>
  <si>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</si>
  <si>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</si>
  <si>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</si>
  <si>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</si>
  <si>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</si>
  <si>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</si>
  <si>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</si>
  <si>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</si>
  <si>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</si>
  <si>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</si>
  <si>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</si>
  <si>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</si>
  <si>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</si>
  <si>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</si>
  <si>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</si>
  <si>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</si>
  <si>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</si>
  <si>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</si>
  <si>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</si>
  <si>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</si>
  <si>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</si>
  <si>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</si>
  <si>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</si>
  <si>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</si>
  <si>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</si>
  <si>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</si>
  <si>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</si>
  <si>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</si>
  <si>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</si>
  <si>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</si>
  <si>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</si>
  <si>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</si>
  <si>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</si>
  <si>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</si>
  <si>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</si>
  <si>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</si>
  <si>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</si>
  <si>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</si>
  <si>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</si>
  <si>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</si>
  <si>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</si>
  <si>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</si>
  <si>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</si>
  <si>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</si>
  <si>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</si>
  <si>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</si>
  <si>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</si>
  <si>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</si>
  <si>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</si>
  <si>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</si>
  <si>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</si>
  <si>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</si>
  <si>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</si>
  <si>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</si>
  <si>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</si>
  <si>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</si>
  <si>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</si>
  <si>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</si>
  <si>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</si>
  <si>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</si>
  <si>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</si>
  <si>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</si>
  <si>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</si>
  <si>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</si>
  <si>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</si>
  <si>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</si>
  <si>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</si>
  <si>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</si>
  <si>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</si>
  <si>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</si>
  <si>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</si>
  <si>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</si>
  <si>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</si>
  <si>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</si>
  <si>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</si>
  <si>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</si>
  <si>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</si>
  <si>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</si>
  <si>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</si>
  <si>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</si>
  <si>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</si>
  <si>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</si>
  <si>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</si>
  <si>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</si>
  <si>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</si>
  <si>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</si>
  <si>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</si>
  <si>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</si>
  <si>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</si>
  <si>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</si>
  <si>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</si>
  <si>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</si>
  <si>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</si>
  <si>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</si>
  <si>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</si>
  <si>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</si>
  <si>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</si>
  <si>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</si>
  <si>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</si>
  <si>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</si>
  <si>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</si>
  <si>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</si>
  <si>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</si>
  <si>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</si>
  <si>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</si>
  <si>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</si>
  <si>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</si>
  <si>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</si>
  <si>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</si>
  <si>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</si>
  <si>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</si>
  <si>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</si>
  <si>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</si>
  <si>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</si>
  <si>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</si>
  <si>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</si>
  <si>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</si>
  <si>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</si>
  <si>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</si>
  <si>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</si>
  <si>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</si>
  <si>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</si>
  <si>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</si>
  <si>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</si>
  <si>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</si>
  <si>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</si>
  <si>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</si>
  <si>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</si>
  <si>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</si>
  <si>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</si>
  <si>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</si>
  <si>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</si>
  <si>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</si>
  <si>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</si>
  <si>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</si>
  <si>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</si>
  <si>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</si>
  <si>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</si>
  <si>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</si>
  <si>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</si>
  <si>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</si>
  <si>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</si>
  <si>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</si>
  <si>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</si>
  <si>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</si>
  <si>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</si>
  <si>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</si>
  <si>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</si>
  <si>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</si>
  <si>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</si>
  <si>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</si>
  <si>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</si>
  <si>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</si>
  <si>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</si>
  <si>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</si>
  <si>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</si>
  <si>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</si>
  <si>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</si>
  <si>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</si>
  <si>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</si>
  <si>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</si>
  <si>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</si>
  <si>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</si>
  <si>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</si>
  <si>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</si>
  <si>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</si>
  <si>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</si>
  <si>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</si>
  <si>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</si>
  <si>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</si>
  <si>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</si>
  <si>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</si>
  <si>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</si>
  <si>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</si>
  <si>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</si>
  <si>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</si>
  <si>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</si>
  <si>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</si>
  <si>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</si>
  <si>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</si>
  <si>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</si>
  <si>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</si>
  <si>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</si>
  <si>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</si>
  <si>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</si>
  <si>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</si>
  <si>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</si>
  <si>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</si>
  <si>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</si>
  <si>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</si>
  <si>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</si>
  <si>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</si>
  <si>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</si>
  <si>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</si>
  <si>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</si>
  <si>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</si>
  <si>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</si>
  <si>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</si>
  <si>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</si>
  <si>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</si>
  <si>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</si>
  <si>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</si>
  <si>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</si>
  <si>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</si>
  <si>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</si>
  <si>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</si>
  <si>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</si>
  <si>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</si>
  <si>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</si>
  <si>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</si>
  <si>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</si>
  <si>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</si>
  <si>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</si>
  <si>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</si>
  <si>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</si>
  <si>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</si>
  <si>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</si>
  <si>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</si>
  <si>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</si>
  <si>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</si>
  <si>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</si>
  <si>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</si>
  <si>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</si>
  <si>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</si>
  <si>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</si>
  <si>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</si>
  <si>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</si>
  <si>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</si>
  <si>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</si>
  <si>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</si>
  <si>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</si>
  <si>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</si>
  <si>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</si>
  <si>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</si>
  <si>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</si>
  <si>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</si>
  <si>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</si>
  <si>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</si>
  <si>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</si>
  <si>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</si>
  <si>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</si>
  <si>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</si>
  <si>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</si>
  <si>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</si>
  <si>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</si>
  <si>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</si>
  <si>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</si>
  <si>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</si>
  <si>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</si>
  <si>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</si>
  <si>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</si>
  <si>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</si>
  <si>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</si>
  <si>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</si>
  <si>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</si>
  <si>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</si>
  <si>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</si>
  <si>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</si>
  <si>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</si>
  <si>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</si>
  <si>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</si>
  <si>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</si>
  <si>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</si>
  <si>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</si>
  <si>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</si>
  <si>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</si>
  <si>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</si>
  <si>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</si>
  <si>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</si>
  <si>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</si>
  <si>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</si>
  <si>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</si>
  <si>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</si>
  <si>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</si>
  <si>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</si>
  <si>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</si>
  <si>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</si>
  <si>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</si>
  <si>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</si>
  <si>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</si>
  <si>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</si>
  <si>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</si>
  <si>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</si>
  <si>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</si>
  <si>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</si>
  <si>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</si>
  <si>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</si>
  <si>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</si>
  <si>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</si>
  <si>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</si>
  <si>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</si>
  <si>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</si>
  <si>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</si>
  <si>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</si>
  <si>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</si>
  <si>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</si>
  <si>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</si>
  <si>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</si>
  <si>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</si>
  <si>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</si>
  <si>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</si>
  <si>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</si>
  <si>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</si>
  <si>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</si>
  <si>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</si>
  <si>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</si>
  <si>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</si>
  <si>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</si>
  <si>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</si>
  <si>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</si>
  <si>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</si>
  <si>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</si>
  <si>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</si>
  <si>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</si>
  <si>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</si>
  <si>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</si>
  <si>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</si>
  <si>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</si>
  <si>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</si>
  <si>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</si>
  <si>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</si>
  <si>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</si>
  <si>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</si>
  <si>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</si>
  <si>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</si>
  <si>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</si>
  <si>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</si>
  <si>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</si>
  <si>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</si>
  <si>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</si>
  <si>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</si>
  <si>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</si>
  <si>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</si>
  <si>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</si>
  <si>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</si>
  <si>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</si>
  <si>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</si>
  <si>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</si>
  <si>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</si>
  <si>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</si>
  <si>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</si>
  <si>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</si>
  <si>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</si>
  <si>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</si>
  <si>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</si>
  <si>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</si>
  <si>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</si>
  <si>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</si>
  <si>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</si>
  <si>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</si>
  <si>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</si>
  <si>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</si>
  <si>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</si>
  <si>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</si>
  <si>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</si>
  <si>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</si>
  <si>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</si>
  <si>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</si>
  <si>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</si>
  <si>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</si>
  <si>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</si>
  <si>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</si>
  <si>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</si>
  <si>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</si>
  <si>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</si>
  <si>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</si>
  <si>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</si>
  <si>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</si>
  <si>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</si>
  <si>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</si>
  <si>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</si>
  <si>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</si>
  <si>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</si>
  <si>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</si>
  <si>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</si>
  <si>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</si>
  <si>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</si>
  <si>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</si>
  <si>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</si>
  <si>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</si>
  <si>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</si>
  <si>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</si>
  <si>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</si>
  <si>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</si>
  <si>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</si>
  <si>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</si>
  <si>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</si>
  <si>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</si>
  <si>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</si>
  <si>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</si>
  <si>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</si>
  <si>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</si>
  <si>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</si>
  <si>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</si>
  <si>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</si>
  <si>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</si>
  <si>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</si>
  <si>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</si>
  <si>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</si>
  <si>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</si>
  <si>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</si>
  <si>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</si>
  <si>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</si>
  <si>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</si>
  <si>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</si>
  <si>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</si>
  <si>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</si>
  <si>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</si>
  <si>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</si>
  <si>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</si>
  <si>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</si>
  <si>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</si>
  <si>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</si>
  <si>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</si>
  <si>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</si>
  <si>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</si>
  <si>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</si>
  <si>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</si>
  <si>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</si>
  <si>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</si>
  <si>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</si>
  <si>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</si>
  <si>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</si>
  <si>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</si>
  <si>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</si>
  <si>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</si>
  <si>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</si>
  <si>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</si>
  <si>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</si>
  <si>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</si>
  <si>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</si>
  <si>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</si>
  <si>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</si>
  <si>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</si>
  <si>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</si>
  <si>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</si>
  <si>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</si>
  <si>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</si>
  <si>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</si>
  <si>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</si>
  <si>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</si>
  <si>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</si>
  <si>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</si>
  <si>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</si>
  <si>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</si>
  <si>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</si>
  <si>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</si>
  <si>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</si>
  <si>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</si>
  <si>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</si>
  <si>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</si>
  <si>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</si>
  <si>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</si>
  <si>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</si>
  <si>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</si>
  <si>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</si>
  <si>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</si>
  <si>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</si>
  <si>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</si>
  <si>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</si>
  <si>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</si>
  <si>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</si>
  <si>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</si>
  <si>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</si>
  <si>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</si>
  <si>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</si>
  <si>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</si>
  <si>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</si>
  <si>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</si>
  <si>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</si>
  <si>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</si>
  <si>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</si>
  <si>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</si>
  <si>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</si>
  <si>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</si>
  <si>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</si>
  <si>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</si>
  <si>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</si>
  <si>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</si>
  <si>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</si>
  <si>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</si>
  <si>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</si>
  <si>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</si>
  <si>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</si>
  <si>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</si>
  <si>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</si>
  <si>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</si>
  <si>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</si>
  <si>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</si>
  <si>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</si>
  <si>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</si>
  <si>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</si>
  <si>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</si>
  <si>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</si>
  <si>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</si>
  <si>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</si>
  <si>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</si>
  <si>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</si>
  <si>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</si>
  <si>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</si>
  <si>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</si>
  <si>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</si>
  <si>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</si>
  <si>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</si>
  <si>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</si>
  <si>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</si>
  <si>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</si>
  <si>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</si>
  <si>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</si>
  <si>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</si>
  <si>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</si>
  <si>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</si>
  <si>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</si>
  <si>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</si>
  <si>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</si>
  <si>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</si>
  <si>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</si>
  <si>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</si>
  <si>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</si>
  <si>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</si>
  <si>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</si>
  <si>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</si>
  <si>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</si>
  <si>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</si>
  <si>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</si>
  <si>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</si>
  <si>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</si>
  <si>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</si>
  <si>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</si>
  <si>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</si>
  <si>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</si>
  <si>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</si>
  <si>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</si>
  <si>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</si>
  <si>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</si>
  <si>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</si>
  <si>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</si>
  <si>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</si>
  <si>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</si>
  <si>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</si>
  <si>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</si>
  <si>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</si>
  <si>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</si>
  <si>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</si>
  <si>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</si>
  <si>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</si>
  <si>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</si>
  <si>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</si>
  <si>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</si>
  <si>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</si>
  <si>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</si>
  <si>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</si>
  <si>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</si>
  <si>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</si>
  <si>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</si>
  <si>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</si>
  <si>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</si>
  <si>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</si>
  <si>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</si>
  <si>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</si>
  <si>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</si>
  <si>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</si>
  <si>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</si>
  <si>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</si>
  <si>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</si>
  <si>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</si>
  <si>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</si>
  <si>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</si>
  <si>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</si>
  <si>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</si>
  <si>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</si>
  <si>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</si>
  <si>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</si>
  <si>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</si>
  <si>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</si>
  <si>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</si>
  <si>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</si>
  <si>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</si>
  <si>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</si>
  <si>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</si>
  <si>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</si>
  <si>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</si>
  <si>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</si>
  <si>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</si>
  <si>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</si>
  <si>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</si>
  <si>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</si>
  <si>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</si>
  <si>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</si>
  <si>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</si>
  <si>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</si>
  <si>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</si>
  <si>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</si>
  <si>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</si>
  <si>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</si>
  <si>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</si>
  <si>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</si>
  <si>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</si>
  <si>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</si>
  <si>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</si>
  <si>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</si>
  <si>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</si>
  <si>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</si>
  <si>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</si>
  <si>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</si>
  <si>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</si>
  <si>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</si>
  <si>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</si>
  <si>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</si>
  <si>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</si>
  <si>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</si>
  <si>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</si>
  <si>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</si>
  <si>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</si>
  <si>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</si>
  <si>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</si>
  <si>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</si>
  <si>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</si>
  <si>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</si>
  <si>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</si>
  <si>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</si>
  <si>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</si>
  <si>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</si>
  <si>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</si>
  <si>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</si>
  <si>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</si>
  <si>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</si>
  <si>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</si>
  <si>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</si>
  <si>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</si>
  <si>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</si>
  <si>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</si>
  <si>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</si>
  <si>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</si>
  <si>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</si>
  <si>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</si>
  <si>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</si>
  <si>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</si>
  <si>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</si>
  <si>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</si>
  <si>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</si>
  <si>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</si>
  <si>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</si>
  <si>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</si>
  <si>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</si>
  <si>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</si>
  <si>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</si>
  <si>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</si>
  <si>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</si>
  <si>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</si>
  <si>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</si>
  <si>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</si>
  <si>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</si>
  <si>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</si>
  <si>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</si>
  <si>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</si>
  <si>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</si>
  <si>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</si>
  <si>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</si>
  <si>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</si>
  <si>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</si>
  <si>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</si>
  <si>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</si>
  <si>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</si>
  <si>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</si>
  <si>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</si>
  <si>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</si>
  <si>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</si>
  <si>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</si>
  <si>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</si>
  <si>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</si>
  <si>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</si>
  <si>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</si>
  <si>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</si>
  <si>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</si>
  <si>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</si>
  <si>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</si>
  <si>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</si>
  <si>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</si>
  <si>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</si>
  <si>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</si>
  <si>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</si>
  <si>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</si>
  <si>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</si>
  <si>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</si>
  <si>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</si>
  <si>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</si>
  <si>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</si>
  <si>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</si>
  <si>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</si>
  <si>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</si>
  <si>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</si>
  <si>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</si>
  <si>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</si>
  <si>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</si>
  <si>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</si>
  <si>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</si>
  <si>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</si>
  <si>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</si>
  <si>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</si>
  <si>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</si>
  <si>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</si>
  <si>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</si>
  <si>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</si>
  <si>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</si>
  <si>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</si>
  <si>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</si>
  <si>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</si>
  <si>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</si>
  <si>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</si>
  <si>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</si>
  <si>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</si>
  <si>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</si>
  <si>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</si>
  <si>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</si>
  <si>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</si>
  <si>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</si>
  <si>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</si>
  <si>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</si>
  <si>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</si>
  <si>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</si>
  <si>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</si>
  <si>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</si>
  <si>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</si>
  <si>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</si>
  <si>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</si>
  <si>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</si>
  <si>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</si>
  <si>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</si>
  <si>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</si>
  <si>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</si>
  <si>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</si>
  <si>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</si>
  <si>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</si>
  <si>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</si>
  <si>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</si>
  <si>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</si>
  <si>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</si>
  <si>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</si>
  <si>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</si>
  <si>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</si>
  <si>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</si>
  <si>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</si>
  <si>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</si>
  <si>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</si>
  <si>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</si>
  <si>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</si>
  <si>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</si>
  <si>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</si>
  <si>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</si>
  <si>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</si>
  <si>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</si>
  <si>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</si>
  <si>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</si>
  <si>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</si>
  <si>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</si>
  <si>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</si>
  <si>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</si>
  <si>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</si>
  <si>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</si>
  <si>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</si>
  <si>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</si>
  <si>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</si>
  <si>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</si>
  <si>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</si>
  <si>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</si>
  <si>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</si>
  <si>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</si>
  <si>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</si>
  <si>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</si>
  <si>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</si>
  <si>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</si>
  <si>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</si>
  <si>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</si>
  <si>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</si>
  <si>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</si>
  <si>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</si>
  <si>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</si>
  <si>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</si>
  <si>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</si>
  <si>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</si>
  <si>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</si>
  <si>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</si>
  <si>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</si>
  <si>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</si>
  <si>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</si>
  <si>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</si>
  <si>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</si>
  <si>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</si>
  <si>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</si>
  <si>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</si>
  <si>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</si>
  <si>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</si>
  <si>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</si>
  <si>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</si>
  <si>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</si>
  <si>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</si>
  <si>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</si>
  <si>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</si>
  <si>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</si>
  <si>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</si>
  <si>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</si>
  <si>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</si>
  <si>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</si>
  <si>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</si>
  <si>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</si>
  <si>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</si>
  <si>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</si>
  <si>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</si>
  <si>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</si>
  <si>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</si>
  <si>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</si>
  <si>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</si>
  <si>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</si>
  <si>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</si>
  <si>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</si>
  <si>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</si>
  <si>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</si>
  <si>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</si>
  <si>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</si>
  <si>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</si>
  <si>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</si>
  <si>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</si>
  <si>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</si>
  <si>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</si>
  <si>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</si>
  <si>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</si>
  <si>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</si>
  <si>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</si>
  <si>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</si>
  <si>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</si>
  <si>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</si>
  <si>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</si>
  <si>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</si>
  <si>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</si>
  <si>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</si>
  <si>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</si>
  <si>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</si>
  <si>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</si>
  <si>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</si>
  <si>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</si>
  <si>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</si>
  <si>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</si>
  <si>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</si>
  <si>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</si>
  <si>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</si>
  <si>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</si>
  <si>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</si>
  <si>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</si>
  <si>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</si>
  <si>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</si>
  <si>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</si>
  <si>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</si>
  <si>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</si>
  <si>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</si>
  <si>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</si>
  <si>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</si>
  <si>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</si>
  <si>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</si>
  <si>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</si>
  <si>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</si>
  <si>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</si>
  <si>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</si>
  <si>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</si>
  <si>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</si>
  <si>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</si>
  <si>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</si>
  <si>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</si>
  <si>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</si>
  <si>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</si>
  <si>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</si>
  <si>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</si>
  <si>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</si>
  <si>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</si>
  <si>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</si>
  <si>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</si>
  <si>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</si>
  <si>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</si>
  <si>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</si>
  <si>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</si>
  <si>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</si>
  <si>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</si>
  <si>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</si>
  <si>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</si>
  <si>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</si>
  <si>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</si>
  <si>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</si>
  <si>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</si>
  <si>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</si>
  <si>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</si>
  <si>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</si>
  <si>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</si>
  <si>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</si>
  <si>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</si>
  <si>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</si>
  <si>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</si>
  <si>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</si>
  <si>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</si>
  <si>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</si>
  <si>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</si>
  <si>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</si>
  <si>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</si>
  <si>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</si>
  <si>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</si>
  <si>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</si>
  <si>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</si>
  <si>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</si>
  <si>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</si>
  <si>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</si>
  <si>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</si>
  <si>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</si>
  <si>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</si>
  <si>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</si>
  <si>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</si>
  <si>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</si>
  <si>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</si>
  <si>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</si>
  <si>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</si>
  <si>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</si>
  <si>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</si>
  <si>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</si>
  <si>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</si>
  <si>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</si>
  <si>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</si>
  <si>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</si>
  <si>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</si>
  <si>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</si>
  <si>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</si>
  <si>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</si>
  <si>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</si>
  <si>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</si>
  <si>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</si>
  <si>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</si>
  <si>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</si>
  <si>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</si>
  <si>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</si>
  <si>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</si>
  <si>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</si>
  <si>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</si>
  <si>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</si>
  <si>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</si>
  <si>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</si>
  <si>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</si>
  <si>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</si>
  <si>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</si>
  <si>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</si>
  <si>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</si>
  <si>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</si>
  <si>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</si>
  <si>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</si>
  <si>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</si>
  <si>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</si>
  <si>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</si>
  <si>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</si>
  <si>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</si>
  <si>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</si>
  <si>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</si>
  <si>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</si>
  <si>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</si>
  <si>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</si>
  <si>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</si>
  <si>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</si>
  <si>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</si>
  <si>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</si>
  <si>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</si>
  <si>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</si>
  <si>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</si>
  <si>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</si>
  <si>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</si>
  <si>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</si>
  <si>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</si>
  <si>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</si>
  <si>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</si>
  <si>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</si>
  <si>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</si>
  <si>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</si>
  <si>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</si>
  <si>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</si>
  <si>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</si>
  <si>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</si>
  <si>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</si>
  <si>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</si>
  <si>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</si>
  <si>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</si>
  <si>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</si>
  <si>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</si>
  <si>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</si>
  <si>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</si>
  <si>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</si>
  <si>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</si>
  <si>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</si>
  <si>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</si>
  <si>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</si>
  <si>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</si>
  <si>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</si>
  <si>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</si>
  <si>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</si>
  <si>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</si>
  <si>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</si>
  <si>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</si>
  <si>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</si>
  <si>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</si>
  <si>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</si>
  <si>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</si>
  <si>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</si>
  <si>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</si>
  <si>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</si>
  <si>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</si>
  <si>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</si>
  <si>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</si>
  <si>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</si>
  <si>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</si>
  <si>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</si>
  <si>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</si>
  <si>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</si>
  <si>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</si>
  <si>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</si>
  <si>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</si>
  <si>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</si>
  <si>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</si>
  <si>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</si>
  <si>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</si>
  <si>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</si>
  <si>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</si>
  <si>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</si>
  <si>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</si>
  <si>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</si>
  <si>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</si>
  <si>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</si>
  <si>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</si>
  <si>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</si>
  <si>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</si>
  <si>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</si>
  <si>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</si>
  <si>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</si>
  <si>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</si>
  <si>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</si>
  <si>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</si>
  <si>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</si>
  <si>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</si>
  <si>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</si>
  <si>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</si>
  <si>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</si>
  <si>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</si>
  <si>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</si>
  <si>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</si>
  <si>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</si>
  <si>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</si>
  <si>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</si>
  <si>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</si>
  <si>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</si>
  <si>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</si>
  <si>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</si>
  <si>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</si>
  <si>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</si>
  <si>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</si>
  <si>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</si>
  <si>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</si>
  <si>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</si>
  <si>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</si>
  <si>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</si>
  <si>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</si>
  <si>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</si>
  <si>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</si>
  <si>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</si>
  <si>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</si>
  <si>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</si>
  <si>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</si>
  <si>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</si>
  <si>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</si>
  <si>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</si>
  <si>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</si>
  <si>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</si>
  <si>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</si>
  <si>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</si>
  <si>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</si>
  <si>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</si>
  <si>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</si>
  <si>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</si>
  <si>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</si>
  <si>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</si>
  <si>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</si>
  <si>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</si>
  <si>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</si>
  <si>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</si>
  <si>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</si>
  <si>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</si>
  <si>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</si>
  <si>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</si>
  <si>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</si>
  <si>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</si>
  <si>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</si>
  <si>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</si>
  <si>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</si>
  <si>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</si>
  <si>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</si>
  <si>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</si>
  <si>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</si>
  <si>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</si>
  <si>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</si>
  <si>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</si>
  <si>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</si>
  <si>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</si>
  <si>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</si>
  <si>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</si>
  <si>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</si>
  <si>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</si>
  <si>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</si>
  <si>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</si>
  <si>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</si>
  <si>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</si>
  <si>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</si>
  <si>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</si>
  <si>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</si>
  <si>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</si>
  <si>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</si>
  <si>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</si>
  <si>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</si>
  <si>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</si>
  <si>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</si>
  <si>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</si>
  <si>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</si>
  <si>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</si>
  <si>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</si>
  <si>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</si>
  <si>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</si>
  <si>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</si>
  <si>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</si>
  <si>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</si>
  <si>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</si>
  <si>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</si>
  <si>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</si>
  <si>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</si>
  <si>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</si>
  <si>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</si>
  <si>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</si>
  <si>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</si>
  <si>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</si>
  <si>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</si>
  <si>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</si>
  <si>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</si>
  <si>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</si>
  <si>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</si>
  <si>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</si>
  <si>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</si>
  <si>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</si>
  <si>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</si>
  <si>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</si>
  <si>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</si>
  <si>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</si>
  <si>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</si>
  <si>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</si>
  <si>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</si>
  <si>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</si>
  <si>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</si>
  <si>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</si>
  <si>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</si>
  <si>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</si>
  <si>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</si>
  <si>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</si>
  <si>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</si>
  <si>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</si>
  <si>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</si>
  <si>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</si>
  <si>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</si>
  <si>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</si>
  <si>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</si>
  <si>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</si>
  <si>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</si>
  <si>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</si>
  <si>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</si>
  <si>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</si>
  <si>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</si>
  <si>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</si>
  <si>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</si>
  <si>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</si>
  <si>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</si>
  <si>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</si>
  <si>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</si>
  <si>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</si>
  <si>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</si>
  <si>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</si>
  <si>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</si>
  <si>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</si>
  <si>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</si>
  <si>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</si>
  <si>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</si>
  <si>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</si>
  <si>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</si>
  <si>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</si>
  <si>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</si>
  <si>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</si>
  <si>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</si>
  <si>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</si>
  <si>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</si>
  <si>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</si>
  <si>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</si>
  <si>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</si>
  <si>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</si>
  <si>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</si>
  <si>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</si>
  <si>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</si>
  <si>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</si>
  <si>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</si>
  <si>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</si>
  <si>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</si>
  <si>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</si>
  <si>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</si>
  <si>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</si>
  <si>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</si>
  <si>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</si>
  <si>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</si>
  <si>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</si>
  <si>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</si>
  <si>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</si>
  <si>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</si>
  <si>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</si>
  <si>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</si>
  <si>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</si>
  <si>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</si>
  <si>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</si>
  <si>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</si>
  <si>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</si>
  <si>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</si>
  <si>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</si>
  <si>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</si>
  <si>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</si>
  <si>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</si>
  <si>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</si>
  <si>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</si>
  <si>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</si>
  <si>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</si>
  <si>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</si>
  <si>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</si>
  <si>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</si>
  <si>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</si>
  <si>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</si>
  <si>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</si>
  <si>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</si>
  <si>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</si>
  <si>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</si>
  <si>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</si>
  <si>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</si>
  <si>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</si>
  <si>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</si>
  <si>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</si>
  <si>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</si>
  <si>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</si>
  <si>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</si>
  <si>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</si>
  <si>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</si>
  <si>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</si>
  <si>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</si>
  <si>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</si>
  <si>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</si>
  <si>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</si>
  <si>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</si>
  <si>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</si>
  <si>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</si>
  <si>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</si>
  <si>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</si>
  <si>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</si>
  <si>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</si>
  <si>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</si>
  <si>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</si>
  <si>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</si>
  <si>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</si>
  <si>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</si>
  <si>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</si>
  <si>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</si>
  <si>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</si>
  <si>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</si>
  <si>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</si>
  <si>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</si>
  <si>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</si>
  <si>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</si>
  <si>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</si>
  <si>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</si>
  <si>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</si>
  <si>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</si>
  <si>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</si>
  <si>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</si>
  <si>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</si>
  <si>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</si>
  <si>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</si>
  <si>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</si>
  <si>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</si>
  <si>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</si>
  <si>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</si>
  <si>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</si>
  <si>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</si>
  <si>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</si>
  <si>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</si>
  <si>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</si>
  <si>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</si>
  <si>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</si>
  <si>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</si>
  <si>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</si>
  <si>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</si>
  <si>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</si>
  <si>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</si>
  <si>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</si>
  <si>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</si>
  <si>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</si>
  <si>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</si>
  <si>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</si>
  <si>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</si>
  <si>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</si>
  <si>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</si>
  <si>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</si>
  <si>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</si>
  <si>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</si>
  <si>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</si>
  <si>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</si>
  <si>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</si>
  <si>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</si>
  <si>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</si>
  <si>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</si>
  <si>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</si>
  <si>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</si>
  <si>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</si>
  <si>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</si>
  <si>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</si>
  <si>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</si>
  <si>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</si>
  <si>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</si>
  <si>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</si>
  <si>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</si>
  <si>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</si>
  <si>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</si>
  <si>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</si>
  <si>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</si>
  <si>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</si>
  <si>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</si>
  <si>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</si>
  <si>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</si>
  <si>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</si>
  <si>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</si>
  <si>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</si>
  <si>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</si>
  <si>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</si>
  <si>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</si>
  <si>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</si>
  <si>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</si>
  <si>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</si>
  <si>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</si>
  <si>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</si>
  <si>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</si>
  <si>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</si>
  <si>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</si>
  <si>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</si>
  <si>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</si>
  <si>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</si>
  <si>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</si>
  <si>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</si>
  <si>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</si>
  <si>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</si>
  <si>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</si>
  <si>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</si>
  <si>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</si>
  <si>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</si>
  <si>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</si>
  <si>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</si>
  <si>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</si>
  <si>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</si>
  <si>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</si>
  <si>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</si>
  <si>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</si>
  <si>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</si>
  <si>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</si>
  <si>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</si>
  <si>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</si>
  <si>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</si>
  <si>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</si>
  <si>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</si>
  <si>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</si>
  <si>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</si>
  <si>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</si>
  <si>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</si>
  <si>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</si>
  <si>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</si>
  <si>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</si>
  <si>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</si>
  <si>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</si>
  <si>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</si>
  <si>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</si>
  <si>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</si>
  <si>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</si>
  <si>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</si>
  <si>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</si>
  <si>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</si>
  <si>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</si>
  <si>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</si>
  <si>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</si>
  <si>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</si>
  <si>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</si>
  <si>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</si>
  <si>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</si>
  <si>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</si>
  <si>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</si>
  <si>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</si>
  <si>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</si>
  <si>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</si>
  <si>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</si>
  <si>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</si>
  <si>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</si>
  <si>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</si>
  <si>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</si>
  <si>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</si>
  <si>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</si>
  <si>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</si>
  <si>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</si>
  <si>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</si>
  <si>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</si>
  <si>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</si>
  <si>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</si>
  <si>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</si>
  <si>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</si>
  <si>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</si>
  <si>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</si>
  <si>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</si>
  <si>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</si>
  <si>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</si>
  <si>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</si>
  <si>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</si>
  <si>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</si>
  <si>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</si>
  <si>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</si>
  <si>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</si>
  <si>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</si>
  <si>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</si>
  <si>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</si>
  <si>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</si>
  <si>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</si>
  <si>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</si>
  <si>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</si>
  <si>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</si>
  <si>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</si>
  <si>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</si>
  <si>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</si>
  <si>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</si>
  <si>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</si>
  <si>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</si>
  <si>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</si>
  <si>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</si>
  <si>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</si>
  <si>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</si>
  <si>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</si>
  <si>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</si>
  <si>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</si>
  <si>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</si>
  <si>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</si>
  <si>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</si>
  <si>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</si>
  <si>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</si>
  <si>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</si>
  <si>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</si>
  <si>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</si>
  <si>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</si>
  <si>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</si>
  <si>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</si>
  <si>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</si>
  <si>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</si>
  <si>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</si>
  <si>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</si>
  <si>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</si>
  <si>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</si>
  <si>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</si>
  <si>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</si>
  <si>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</si>
  <si>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</si>
  <si>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</si>
  <si>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</si>
  <si>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</si>
  <si>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</si>
  <si>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</si>
  <si>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</si>
  <si>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</si>
  <si>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</si>
  <si>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</si>
  <si>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</si>
  <si>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</si>
  <si>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</si>
  <si>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</si>
  <si>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</si>
  <si>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</si>
  <si>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</si>
  <si>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</si>
  <si>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</si>
  <si>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</si>
  <si>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</si>
  <si>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</si>
  <si>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</si>
  <si>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</si>
  <si>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</si>
  <si>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</si>
  <si>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</si>
  <si>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</si>
  <si>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</si>
  <si>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</si>
  <si>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</si>
  <si>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</si>
  <si>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</si>
  <si>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</si>
  <si>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</si>
  <si>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</si>
  <si>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</si>
  <si>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</si>
  <si>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</si>
  <si>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</si>
  <si>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</si>
  <si>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</si>
  <si>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</si>
  <si>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</si>
  <si>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</si>
  <si>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</si>
  <si>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</si>
  <si>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</si>
  <si>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</si>
  <si>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</si>
  <si>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</si>
  <si>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</si>
  <si>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</si>
  <si>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</si>
  <si>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</si>
  <si>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</si>
  <si>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</si>
  <si>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</si>
  <si>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</si>
  <si>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</si>
  <si>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</si>
  <si>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</si>
  <si>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</si>
  <si>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</si>
  <si>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</si>
  <si>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</si>
  <si>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</si>
  <si>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</si>
  <si>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</si>
  <si>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</si>
  <si>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</si>
  <si>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</si>
  <si>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</si>
  <si>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</si>
  <si>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</si>
  <si>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</si>
  <si>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</si>
  <si>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</si>
  <si>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</si>
  <si>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</si>
  <si>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</si>
  <si>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</si>
  <si>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</si>
  <si>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</si>
  <si>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</si>
  <si>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</si>
  <si>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</si>
  <si>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</si>
  <si>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</si>
  <si>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</si>
  <si>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</si>
  <si>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</si>
  <si>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</si>
  <si>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</si>
  <si>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</si>
  <si>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</si>
  <si>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</si>
  <si>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</si>
  <si>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</si>
  <si>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</si>
  <si>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</si>
  <si>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</si>
  <si>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</si>
  <si>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</si>
  <si>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</si>
  <si>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</si>
  <si>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</si>
  <si>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</si>
  <si>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</si>
  <si>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</si>
  <si>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</si>
  <si>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</si>
  <si>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</si>
  <si>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</si>
  <si>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</si>
  <si>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</si>
  <si>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</si>
  <si>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</si>
  <si>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</si>
  <si>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</si>
  <si>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</si>
  <si>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</si>
  <si>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</si>
  <si>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</si>
  <si>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</si>
  <si>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</si>
  <si>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</si>
  <si>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</si>
  <si>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</si>
  <si>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</si>
  <si>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</si>
  <si>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</si>
  <si>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</si>
  <si>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</si>
  <si>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</si>
  <si>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</si>
  <si>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</si>
  <si>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</si>
  <si>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</si>
  <si>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</si>
  <si>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</si>
  <si>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</si>
  <si>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</si>
  <si>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</si>
  <si>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</si>
  <si>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</si>
  <si>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</si>
  <si>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</si>
  <si>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</si>
  <si>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</si>
  <si>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</si>
  <si>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</si>
  <si>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</si>
  <si>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</si>
  <si>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</si>
  <si>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</si>
  <si>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</si>
  <si>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</si>
  <si>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</si>
  <si>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</si>
  <si>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</si>
  <si>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</si>
  <si>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</si>
  <si>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</si>
  <si>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</si>
  <si>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</si>
  <si>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</si>
  <si>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</si>
  <si>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</si>
  <si>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</si>
  <si>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</si>
  <si>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</si>
  <si>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</si>
  <si>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</si>
  <si>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</si>
  <si>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</si>
  <si>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</si>
  <si>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</si>
  <si>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</si>
  <si>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</si>
  <si>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</si>
  <si>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</si>
  <si>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</si>
  <si>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</si>
  <si>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</si>
  <si>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</si>
  <si>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</si>
  <si>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</si>
  <si>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</si>
  <si>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</si>
  <si>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</si>
  <si>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</si>
  <si>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</si>
  <si>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</si>
  <si>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</si>
  <si>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</si>
  <si>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</si>
  <si>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</si>
  <si>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</si>
  <si>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</si>
  <si>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</si>
  <si>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</si>
  <si>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</si>
  <si>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</si>
  <si>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</si>
  <si>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</si>
  <si>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</si>
  <si>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</si>
  <si>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</si>
  <si>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</si>
  <si>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</si>
  <si>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</si>
  <si>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</si>
  <si>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</si>
  <si>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</si>
  <si>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</si>
  <si>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</si>
  <si>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</si>
  <si>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</si>
  <si>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</si>
  <si>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</si>
  <si>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</si>
  <si>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</si>
  <si>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</si>
  <si>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</si>
  <si>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</si>
  <si>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</si>
  <si>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</si>
  <si>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</si>
  <si>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</si>
  <si>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</si>
  <si>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</si>
  <si>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</si>
  <si>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</si>
  <si>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</si>
  <si>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</si>
  <si>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</si>
  <si>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</si>
  <si>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</si>
  <si>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</si>
  <si>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</si>
  <si>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</si>
  <si>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</si>
  <si>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</si>
  <si>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</si>
  <si>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</si>
  <si>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</si>
  <si>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</si>
  <si>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</si>
  <si>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</si>
  <si>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</si>
  <si>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</si>
  <si>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</si>
  <si>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</si>
  <si>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</si>
  <si>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</si>
  <si>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</si>
  <si>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</si>
  <si>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</si>
  <si>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</si>
  <si>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</si>
  <si>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</si>
  <si>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</si>
  <si>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</si>
  <si>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</si>
  <si>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</si>
  <si>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</si>
  <si>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</si>
  <si>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</si>
  <si>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</si>
  <si>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</si>
  <si>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</si>
  <si>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</si>
  <si>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</si>
  <si>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</si>
  <si>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</si>
  <si>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</si>
  <si>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</si>
  <si>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</si>
  <si>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</si>
  <si>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</si>
  <si>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</si>
  <si>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</si>
  <si>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</si>
  <si>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</si>
  <si>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</si>
  <si>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</si>
  <si>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</si>
  <si>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</si>
  <si>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</si>
  <si>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</si>
  <si>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</si>
  <si>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</si>
  <si>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</si>
  <si>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</si>
  <si>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</si>
  <si>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</si>
  <si>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</si>
  <si>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</si>
  <si>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</si>
  <si>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</si>
  <si>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</si>
  <si>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</si>
  <si>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</si>
  <si>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</si>
  <si>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</si>
  <si>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</si>
  <si>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</si>
  <si>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</si>
  <si>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</si>
  <si>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</si>
  <si>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</si>
  <si>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</si>
  <si>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</si>
  <si>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</si>
  <si>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</si>
  <si>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</si>
  <si>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</si>
  <si>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</si>
  <si>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</si>
  <si>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</si>
  <si>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</si>
  <si>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</si>
  <si>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</si>
  <si>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</si>
  <si>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</si>
  <si>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</si>
  <si>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</si>
  <si>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</si>
  <si>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</si>
  <si>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</si>
  <si>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</si>
  <si>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</si>
  <si>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</si>
  <si>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</si>
  <si>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</si>
  <si>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</si>
  <si>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</si>
  <si>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</si>
  <si>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</si>
  <si>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</si>
  <si>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</si>
  <si>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</si>
  <si>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</si>
  <si>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</si>
  <si>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</si>
  <si>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</si>
  <si>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</si>
  <si>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</si>
  <si>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</si>
  <si>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</si>
  <si>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</si>
  <si>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</si>
  <si>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</si>
  <si>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</si>
  <si>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</si>
  <si>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</si>
  <si>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</si>
  <si>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</si>
  <si>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</si>
  <si>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</si>
  <si>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</si>
  <si>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</si>
  <si>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</si>
  <si>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</si>
  <si>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</si>
  <si>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</si>
  <si>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</si>
  <si>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</si>
  <si>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</si>
  <si>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</si>
  <si>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</si>
  <si>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</si>
  <si>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</si>
  <si>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</si>
  <si>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</si>
  <si>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</si>
  <si>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</si>
  <si>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</si>
  <si>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</si>
  <si>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</si>
  <si>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</si>
  <si>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</si>
  <si>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</si>
  <si>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</si>
  <si>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</si>
  <si>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</si>
  <si>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</si>
  <si>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</si>
  <si>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</si>
  <si>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</si>
  <si>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</si>
  <si>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</si>
  <si>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</si>
  <si>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</si>
  <si>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</si>
  <si>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</si>
  <si>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</si>
  <si>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</si>
  <si>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</si>
  <si>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</si>
  <si>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</si>
  <si>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</si>
  <si>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</si>
  <si>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</si>
  <si>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</si>
  <si>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</si>
  <si>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</si>
  <si>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</si>
  <si>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</si>
  <si>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</si>
  <si>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</si>
  <si>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</si>
  <si>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</si>
  <si>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</si>
  <si>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</si>
  <si>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</si>
  <si>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</si>
  <si>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</si>
  <si>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</si>
  <si>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</si>
  <si>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</si>
  <si>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</si>
  <si>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</si>
  <si>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</si>
  <si>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</si>
  <si>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</si>
  <si>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</si>
  <si>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</si>
  <si>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</si>
  <si>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</si>
  <si>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</si>
  <si>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</si>
  <si>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</si>
  <si>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</si>
  <si>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</si>
  <si>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</si>
  <si>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</si>
  <si>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</si>
  <si>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</si>
  <si>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</si>
  <si>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</si>
  <si>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</si>
  <si>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</si>
  <si>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</si>
  <si>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</si>
  <si>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</si>
  <si>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</si>
  <si>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</si>
  <si>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</si>
  <si>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</si>
  <si>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</si>
  <si>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</si>
  <si>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</si>
  <si>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</si>
  <si>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</si>
  <si>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</si>
  <si>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</si>
  <si>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</si>
  <si>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</si>
  <si>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</si>
  <si>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</si>
  <si>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</si>
  <si>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</si>
  <si>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</si>
  <si>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</si>
  <si>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</si>
  <si>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</si>
  <si>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</si>
  <si>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</si>
  <si>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</si>
  <si>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</si>
  <si>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</si>
  <si>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</si>
  <si>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</si>
  <si>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</si>
  <si>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</si>
  <si>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</si>
  <si>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</si>
  <si>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</si>
  <si>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</si>
  <si>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</si>
  <si>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</si>
  <si>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</si>
  <si>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</si>
  <si>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</si>
  <si>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</si>
  <si>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</si>
  <si>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</si>
  <si>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</si>
  <si>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</si>
  <si>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</si>
  <si>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</si>
  <si>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</si>
  <si>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</si>
  <si>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</si>
  <si>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</si>
  <si>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</si>
  <si>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</si>
  <si>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</si>
  <si>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</si>
  <si>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</si>
  <si>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</si>
  <si>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</si>
  <si>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</si>
  <si>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</si>
  <si>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</si>
  <si>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</si>
  <si>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</si>
  <si>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</si>
  <si>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</si>
  <si>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</si>
  <si>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</si>
  <si>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</si>
  <si>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</si>
  <si>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</si>
  <si>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</si>
  <si>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</si>
  <si>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</si>
  <si>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</si>
  <si>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</si>
  <si>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</si>
  <si>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</si>
  <si>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</si>
  <si>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</si>
  <si>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</si>
  <si>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</si>
  <si>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</si>
  <si>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</si>
  <si>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</si>
  <si>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</si>
  <si>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</si>
  <si>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</si>
  <si>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</si>
  <si>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</si>
  <si>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</si>
  <si>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</si>
  <si>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</si>
  <si>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</si>
  <si>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</si>
  <si>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</si>
  <si>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</si>
  <si>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</si>
  <si>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</si>
  <si>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</si>
  <si>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</si>
  <si>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</si>
  <si>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</si>
  <si>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</si>
  <si>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</si>
  <si>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</si>
  <si>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</si>
  <si>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</si>
  <si>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</si>
  <si>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</si>
  <si>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</si>
  <si>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</si>
  <si>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</si>
  <si>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</si>
  <si>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</si>
  <si>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</si>
  <si>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</si>
  <si>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</si>
  <si>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</si>
  <si>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</si>
  <si>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</si>
  <si>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</si>
  <si>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</si>
  <si>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</si>
  <si>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</si>
  <si>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</si>
  <si>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</si>
  <si>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</si>
  <si>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</si>
  <si>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</si>
  <si>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</si>
  <si>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</si>
  <si>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</si>
  <si>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</si>
  <si>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</si>
  <si>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</si>
  <si>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</si>
  <si>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</si>
  <si>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</si>
  <si>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</si>
  <si>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</si>
  <si>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</si>
  <si>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</si>
  <si>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</si>
  <si>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</si>
  <si>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</si>
  <si>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</si>
  <si>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</si>
  <si>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</si>
  <si>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</si>
  <si>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</si>
  <si>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</si>
  <si>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</si>
  <si>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</si>
  <si>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</si>
  <si>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</si>
  <si>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</si>
  <si>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</si>
  <si>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</si>
  <si>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</si>
  <si>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</si>
  <si>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</si>
  <si>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</si>
  <si>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</si>
  <si>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</si>
  <si>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</si>
  <si>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</si>
  <si>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</si>
  <si>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</si>
  <si>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</si>
  <si>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</si>
  <si>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</si>
  <si>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</si>
  <si>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</si>
  <si>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</si>
  <si>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</si>
  <si>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</si>
  <si>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</si>
  <si>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</si>
  <si>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</si>
  <si>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</si>
  <si>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</si>
  <si>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</si>
  <si>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</si>
  <si>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</si>
  <si>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</si>
  <si>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</si>
  <si>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</si>
  <si>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</si>
  <si>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</si>
  <si>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</si>
  <si>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</si>
  <si>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</si>
  <si>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</si>
  <si>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</si>
  <si>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</si>
  <si>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</si>
  <si>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</si>
  <si>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</si>
  <si>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</si>
  <si>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</si>
  <si>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</si>
  <si>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</si>
  <si>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</si>
  <si>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</si>
  <si>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</si>
  <si>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</si>
  <si>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</si>
  <si>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</si>
  <si>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</si>
  <si>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</si>
  <si>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</si>
  <si>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</si>
  <si>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</si>
  <si>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</si>
  <si>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</si>
  <si>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</si>
  <si>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</si>
  <si>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</si>
  <si>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</si>
  <si>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</si>
  <si>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</si>
  <si>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</si>
  <si>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</si>
  <si>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</si>
  <si>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</si>
  <si>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</si>
  <si>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</si>
  <si>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</si>
  <si>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</si>
  <si>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</si>
  <si>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</si>
  <si>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</si>
  <si>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</si>
  <si>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</si>
  <si>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</si>
  <si>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</si>
  <si>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</si>
  <si>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</si>
  <si>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</si>
  <si>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</si>
  <si>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</si>
  <si>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</si>
  <si>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</si>
  <si>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</si>
  <si>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</si>
  <si>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</si>
  <si>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</si>
  <si>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</si>
  <si>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</si>
  <si>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</si>
  <si>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</si>
  <si>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</si>
  <si>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</si>
  <si>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</si>
  <si>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</si>
  <si>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</si>
  <si>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</si>
  <si>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</si>
  <si>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</si>
  <si>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</si>
  <si>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</si>
  <si>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</si>
  <si>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</si>
  <si>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</si>
  <si>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</si>
  <si>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</si>
  <si>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</si>
  <si>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</si>
  <si>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</si>
  <si>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</si>
  <si>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</si>
  <si>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</si>
  <si>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</si>
  <si>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</si>
  <si>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</si>
  <si>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</si>
  <si>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</si>
  <si>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</si>
  <si>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</si>
  <si>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</si>
  <si>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</si>
  <si>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</si>
  <si>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</si>
  <si>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</si>
  <si>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</si>
  <si>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</si>
  <si>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</si>
  <si>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</si>
  <si>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</si>
  <si>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</si>
  <si>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</si>
  <si>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</si>
  <si>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</si>
  <si>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</si>
  <si>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</si>
  <si>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</si>
  <si>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</si>
  <si>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</si>
  <si>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</si>
  <si>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</si>
  <si>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</si>
  <si>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</si>
  <si>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</si>
  <si>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</si>
  <si>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</si>
  <si>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</si>
  <si>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</si>
  <si>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</si>
  <si>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</si>
  <si>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</si>
  <si>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</si>
  <si>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</si>
  <si>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</si>
  <si>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</si>
  <si>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</si>
  <si>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</si>
  <si>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</si>
  <si>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</si>
  <si>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</si>
  <si>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</si>
  <si>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</si>
  <si>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</si>
  <si>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</si>
  <si>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</si>
  <si>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</si>
  <si>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</si>
  <si>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</si>
  <si>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</si>
  <si>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</si>
  <si>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</si>
  <si>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</si>
  <si>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</si>
  <si>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</si>
  <si>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</si>
  <si>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</si>
  <si>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</si>
  <si>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</si>
  <si>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</si>
  <si>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</si>
  <si>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</si>
  <si>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</si>
  <si>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</si>
  <si>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</si>
  <si>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</si>
  <si>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</si>
  <si>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</si>
  <si>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</si>
  <si>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</si>
  <si>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</si>
  <si>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</si>
  <si>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</si>
  <si>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</si>
  <si>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</si>
  <si>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</si>
  <si>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</si>
  <si>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</si>
  <si>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</si>
  <si>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</si>
  <si>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</si>
  <si>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</si>
  <si>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</si>
  <si>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</si>
  <si>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</si>
  <si>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</si>
  <si>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</si>
  <si>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</si>
  <si>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</si>
  <si>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</si>
  <si>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</si>
  <si>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</si>
  <si>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</si>
  <si>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</si>
  <si>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</si>
  <si>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</si>
  <si>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</si>
  <si>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</si>
  <si>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</si>
  <si>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</si>
  <si>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</si>
  <si>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</si>
  <si>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</si>
  <si>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</si>
  <si>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</si>
  <si>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</si>
  <si>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</si>
  <si>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</si>
  <si>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</si>
  <si>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</si>
  <si>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</si>
  <si>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</si>
  <si>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</si>
  <si>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</si>
  <si>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</si>
  <si>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</si>
  <si>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</si>
  <si>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</si>
  <si>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</si>
  <si>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</si>
  <si>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</si>
  <si>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</si>
  <si>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</si>
  <si>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</si>
  <si>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</si>
  <si>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</si>
  <si>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</si>
  <si>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</si>
  <si>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</si>
  <si>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</si>
  <si>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</si>
  <si>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</si>
  <si>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</si>
  <si>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</si>
  <si>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</si>
  <si>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</si>
  <si>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</si>
  <si>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</si>
  <si>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</si>
  <si>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</si>
  <si>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</si>
  <si>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</si>
  <si>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</si>
  <si>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</si>
  <si>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</si>
  <si>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</si>
  <si>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</si>
  <si>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</si>
  <si>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</si>
  <si>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</si>
  <si>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</si>
  <si>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</si>
  <si>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</si>
  <si>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</si>
  <si>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</si>
  <si>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</si>
  <si>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</si>
  <si>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</si>
  <si>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</si>
  <si>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</si>
  <si>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</si>
  <si>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</si>
  <si>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</si>
  <si>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</si>
  <si>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</si>
  <si>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</si>
  <si>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</si>
  <si>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</si>
  <si>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</si>
  <si>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</si>
  <si>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</si>
  <si>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</si>
  <si>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</si>
  <si>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</si>
  <si>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</si>
  <si>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</si>
  <si>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</si>
  <si>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</si>
  <si>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</si>
  <si>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</si>
  <si>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</si>
  <si>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</si>
  <si>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</si>
  <si>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</si>
  <si>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</si>
  <si>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</si>
  <si>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</si>
  <si>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</si>
  <si>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</si>
  <si>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</si>
  <si>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</si>
  <si>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</si>
  <si>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</si>
  <si>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</si>
  <si>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</si>
  <si>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</si>
  <si>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</si>
  <si>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</si>
  <si>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</si>
  <si>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</si>
  <si>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</si>
  <si>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</si>
  <si>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</si>
  <si>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</si>
  <si>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</si>
  <si>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</si>
  <si>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</si>
  <si>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</si>
  <si>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</si>
  <si>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</si>
  <si>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</si>
  <si>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</si>
  <si>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</si>
  <si>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</si>
  <si>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</si>
  <si>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</si>
  <si>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</si>
  <si>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</si>
  <si>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</si>
  <si>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</si>
  <si>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</si>
  <si>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</si>
  <si>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</si>
  <si>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</si>
  <si>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</si>
  <si>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</si>
  <si>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</si>
  <si>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</si>
  <si>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</si>
  <si>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</si>
  <si>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</si>
  <si>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</si>
  <si>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</si>
  <si>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</si>
  <si>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</si>
  <si>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</si>
  <si>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</si>
  <si>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</si>
  <si>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</si>
  <si>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</si>
  <si>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</si>
  <si>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</si>
  <si>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</si>
  <si>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</si>
  <si>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</si>
  <si>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</si>
  <si>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</si>
  <si>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</si>
  <si>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</si>
  <si>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</si>
  <si>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</si>
  <si>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</si>
  <si>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</si>
  <si>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</si>
  <si>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</si>
  <si>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</si>
  <si>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</si>
  <si>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</si>
  <si>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</si>
  <si>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</si>
  <si>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</si>
  <si>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</si>
  <si>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</si>
  <si>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</si>
  <si>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</si>
  <si>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</si>
  <si>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</si>
  <si>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</si>
  <si>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</si>
  <si>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</si>
  <si>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</si>
  <si>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</si>
  <si>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</si>
  <si>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</si>
  <si>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</si>
  <si>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</si>
  <si>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</si>
  <si>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</si>
  <si>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</si>
  <si>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</si>
  <si>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</si>
  <si>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</si>
  <si>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</si>
  <si>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</si>
  <si>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</si>
  <si>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</si>
  <si>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</si>
  <si>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</si>
  <si>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</si>
  <si>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</si>
  <si>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</si>
  <si>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</si>
  <si>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</si>
  <si>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</si>
  <si>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</si>
  <si>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</si>
  <si>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</si>
  <si>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</si>
  <si>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</si>
  <si>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</si>
  <si>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</si>
  <si>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</si>
  <si>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</si>
  <si>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</si>
  <si>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</si>
  <si>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</si>
  <si>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</si>
  <si>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</si>
  <si>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</si>
  <si>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</si>
  <si>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</si>
  <si>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</si>
  <si>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</si>
  <si>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</si>
  <si>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</si>
  <si>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</si>
  <si>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</si>
  <si>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</si>
  <si>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</si>
  <si>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</si>
  <si>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</si>
  <si>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</si>
  <si>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</si>
  <si>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</si>
  <si>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</si>
  <si>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</si>
  <si>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</si>
  <si>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</si>
  <si>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</si>
  <si>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</si>
  <si>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</si>
  <si>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</si>
  <si>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</si>
  <si>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</si>
  <si>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</si>
  <si>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</si>
  <si>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</si>
  <si>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</si>
  <si>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</si>
  <si>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</si>
  <si>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</si>
  <si>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</si>
  <si>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</si>
  <si>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</si>
  <si>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</si>
  <si>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</si>
  <si>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</si>
  <si>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</si>
  <si>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</si>
  <si>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</si>
  <si>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</si>
  <si>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</si>
  <si>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</si>
  <si>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</si>
  <si>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</si>
  <si>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</si>
  <si>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</si>
  <si>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</si>
  <si>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</si>
  <si>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</si>
  <si>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</si>
  <si>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</si>
  <si>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</si>
  <si>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</si>
  <si>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</si>
  <si>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</si>
  <si>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</si>
  <si>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</si>
  <si>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</si>
  <si>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</si>
  <si>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</si>
  <si>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</si>
  <si>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</si>
  <si>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</si>
  <si>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</si>
  <si>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</si>
  <si>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</si>
  <si>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</si>
  <si>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</si>
  <si>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</si>
  <si>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</si>
  <si>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</si>
  <si>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</si>
  <si>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</si>
  <si>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</si>
  <si>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</si>
  <si>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</si>
  <si>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</si>
  <si>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</si>
  <si>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</si>
  <si>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</si>
  <si>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</si>
  <si>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</si>
  <si>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</si>
  <si>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</si>
  <si>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</si>
  <si>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</si>
  <si>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</si>
  <si>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</si>
  <si>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</si>
  <si>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</si>
  <si>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</si>
  <si>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</si>
  <si>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</si>
  <si>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</si>
  <si>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</si>
  <si>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</si>
  <si>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</si>
  <si>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</si>
  <si>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</si>
  <si>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</si>
  <si>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</si>
  <si>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</si>
  <si>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</si>
  <si>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</si>
  <si>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</si>
  <si>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</si>
  <si>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</si>
  <si>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</si>
  <si>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</si>
  <si>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</si>
  <si>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</si>
  <si>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</si>
  <si>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</si>
  <si>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</si>
  <si>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</si>
  <si>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</si>
  <si>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</si>
  <si>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</si>
  <si>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</si>
  <si>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</si>
  <si>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</si>
  <si>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</si>
  <si>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</si>
  <si>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</si>
  <si>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</si>
  <si>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</si>
  <si>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</si>
  <si>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</si>
  <si>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</si>
  <si>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</si>
  <si>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</si>
  <si>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</si>
  <si>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</si>
  <si>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</si>
  <si>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</si>
  <si>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</si>
  <si>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</si>
  <si>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</si>
  <si>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</si>
  <si>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</si>
  <si>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</si>
  <si>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</si>
  <si>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</si>
  <si>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</si>
  <si>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</si>
  <si>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</si>
  <si>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</si>
  <si>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</si>
  <si>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</si>
  <si>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</si>
  <si>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</si>
  <si>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</si>
  <si>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</si>
  <si>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</si>
  <si>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</si>
  <si>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</si>
  <si>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</si>
  <si>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</si>
  <si>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</si>
  <si>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</si>
  <si>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</si>
  <si>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</si>
  <si>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</si>
  <si>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</si>
  <si>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</si>
  <si>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</si>
  <si>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</si>
  <si>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</si>
  <si>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</si>
  <si>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</si>
  <si>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</si>
  <si>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</si>
  <si>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</si>
  <si>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</si>
  <si>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</si>
  <si>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</si>
  <si>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</si>
  <si>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</si>
  <si>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</si>
  <si>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</si>
  <si>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</si>
  <si>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</si>
  <si>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</si>
  <si>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</si>
  <si>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</si>
  <si>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</si>
  <si>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</si>
  <si>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</si>
  <si>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</si>
  <si>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</si>
  <si>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</si>
  <si>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</si>
  <si>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</si>
  <si>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</si>
  <si>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</si>
  <si>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</si>
  <si>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</si>
  <si>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</si>
  <si>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</si>
  <si>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</si>
  <si>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</si>
  <si>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</si>
  <si>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</si>
  <si>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</si>
  <si>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</si>
  <si>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</si>
  <si>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</si>
  <si>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</si>
  <si>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</si>
  <si>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</si>
  <si>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</si>
  <si>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</si>
  <si>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</si>
  <si>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</si>
  <si>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</si>
  <si>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</si>
  <si>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</si>
  <si>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</si>
  <si>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</si>
  <si>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</si>
  <si>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</si>
  <si>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</si>
  <si>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</si>
  <si>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</si>
  <si>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</si>
  <si>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</si>
  <si>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</si>
  <si>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</si>
  <si>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</si>
  <si>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</si>
  <si>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</si>
  <si>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</si>
  <si>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</si>
  <si>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</si>
  <si>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</si>
  <si>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</si>
  <si>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</si>
  <si>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</si>
  <si>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</si>
  <si>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</si>
  <si>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</si>
  <si>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</si>
  <si>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</si>
  <si>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</si>
  <si>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</si>
  <si>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</si>
  <si>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</si>
  <si>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</si>
  <si>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</si>
  <si>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</si>
  <si>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</si>
  <si>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</si>
  <si>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</si>
  <si>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</si>
  <si>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</si>
  <si>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</si>
  <si>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</si>
  <si>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</si>
  <si>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</si>
  <si>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</si>
  <si>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</si>
  <si>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</si>
  <si>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</si>
  <si>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</si>
  <si>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</si>
  <si>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</si>
  <si>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</si>
  <si>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</si>
  <si>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</si>
  <si>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</si>
  <si>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</si>
  <si>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</si>
  <si>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</si>
  <si>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</si>
  <si>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</si>
  <si>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</si>
  <si>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</si>
  <si>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</si>
  <si>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</si>
  <si>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</si>
  <si>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</si>
  <si>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</si>
  <si>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</si>
  <si>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</si>
  <si>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</si>
  <si>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</si>
  <si>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</si>
  <si>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</si>
  <si>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</si>
  <si>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</si>
  <si>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</si>
  <si>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</si>
  <si>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</si>
  <si>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</si>
  <si>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</si>
  <si>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</si>
  <si>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</si>
  <si>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</si>
  <si>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</si>
  <si>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</si>
  <si>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</si>
  <si>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</si>
  <si>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</si>
  <si>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</si>
  <si>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</si>
  <si>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</si>
  <si>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</si>
  <si>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</si>
  <si>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</si>
  <si>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</si>
  <si>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</si>
  <si>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</si>
  <si>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</si>
  <si>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</si>
  <si>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</si>
  <si>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</si>
  <si>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</si>
  <si>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</si>
  <si>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</si>
  <si>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</si>
  <si>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</si>
  <si>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</si>
  <si>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</si>
  <si>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</si>
  <si>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</si>
  <si>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</si>
  <si>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</si>
  <si>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</si>
  <si>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</si>
  <si>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</si>
  <si>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</si>
  <si>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</si>
  <si>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</si>
  <si>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</si>
  <si>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</si>
  <si>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</si>
  <si>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</si>
  <si>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</si>
  <si>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</si>
  <si>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</si>
  <si>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</si>
  <si>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</si>
  <si>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</si>
  <si>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</si>
  <si>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</si>
  <si>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</si>
  <si>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</si>
  <si>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</si>
  <si>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</si>
  <si>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</si>
  <si>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</si>
  <si>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</si>
  <si>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</si>
  <si>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</si>
  <si>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</si>
  <si>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</si>
  <si>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</si>
  <si>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</si>
  <si>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</si>
  <si>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</si>
  <si>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</si>
  <si>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</si>
  <si>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</si>
  <si>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</si>
  <si>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</si>
  <si>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</si>
  <si>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</si>
  <si>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</si>
  <si>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</si>
  <si>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</si>
  <si>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</si>
  <si>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</si>
  <si>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</si>
  <si>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</si>
  <si>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</si>
  <si>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</si>
  <si>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</si>
  <si>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</si>
  <si>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</si>
  <si>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</si>
  <si>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</si>
  <si>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</si>
  <si>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</si>
  <si>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</si>
  <si>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</si>
  <si>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</si>
  <si>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</si>
  <si>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</si>
  <si>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</si>
  <si>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</si>
  <si>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</si>
  <si>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</si>
  <si>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</si>
  <si>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</si>
  <si>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</si>
  <si>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</si>
  <si>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</si>
  <si>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</si>
  <si>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</si>
  <si>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</si>
  <si>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</si>
  <si>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</si>
  <si>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</si>
  <si>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</si>
  <si>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</si>
  <si>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</si>
  <si>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</si>
  <si>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</si>
  <si>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</si>
  <si>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</si>
  <si>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</si>
  <si>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</si>
  <si>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</si>
  <si>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</si>
  <si>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</si>
  <si>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</si>
  <si>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</si>
  <si>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</si>
  <si>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</si>
  <si>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</si>
  <si>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</si>
  <si>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</si>
  <si>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</si>
  <si>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</si>
  <si>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</si>
  <si>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</si>
  <si>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</si>
  <si>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</si>
  <si>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</si>
  <si>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</si>
  <si>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</si>
  <si>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</si>
  <si>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</si>
  <si>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</si>
  <si>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</si>
  <si>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</si>
  <si>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</si>
  <si>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</si>
  <si>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</si>
  <si>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</si>
  <si>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</si>
  <si>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</si>
  <si>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</si>
  <si>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</si>
  <si>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</si>
  <si>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</si>
  <si>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</si>
  <si>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</si>
  <si>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</si>
  <si>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</si>
  <si>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</si>
  <si>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</si>
  <si>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</si>
  <si>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</si>
  <si>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</si>
  <si>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</si>
  <si>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</si>
  <si>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</si>
  <si>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</si>
  <si>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</si>
  <si>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</si>
  <si>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</si>
  <si>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</si>
  <si>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</si>
  <si>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</si>
  <si>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</si>
  <si>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</si>
  <si>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</si>
  <si>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</si>
  <si>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</si>
  <si>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</si>
  <si>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</si>
  <si>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</si>
  <si>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</si>
  <si>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</si>
  <si>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</si>
  <si>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</si>
  <si>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</si>
  <si>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</si>
  <si>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</si>
  <si>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</si>
  <si>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</si>
  <si>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</si>
  <si>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</si>
  <si>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</si>
  <si>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</si>
  <si>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</si>
  <si>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</si>
  <si>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</si>
  <si>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</si>
  <si>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</si>
  <si>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</si>
  <si>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</si>
  <si>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</si>
  <si>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</si>
  <si>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</si>
  <si>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</si>
  <si>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</si>
  <si>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</si>
  <si>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</si>
  <si>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</si>
  <si>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</si>
  <si>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</si>
  <si>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</si>
  <si>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</si>
  <si>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</si>
  <si>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</si>
  <si>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</si>
  <si>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</si>
  <si>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</si>
  <si>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</si>
  <si>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</si>
  <si>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</si>
  <si>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</si>
  <si>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</si>
  <si>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</si>
  <si>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</si>
  <si>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</si>
  <si>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</si>
  <si>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</si>
  <si>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</si>
  <si>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</si>
  <si>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</si>
  <si>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</si>
  <si>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</si>
  <si>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</si>
  <si>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</si>
  <si>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</si>
  <si>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</si>
  <si>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</si>
  <si>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</si>
  <si>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</si>
  <si>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</si>
  <si>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</si>
  <si>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</si>
  <si>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</si>
  <si>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</si>
  <si>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</si>
  <si>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</si>
  <si>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</si>
  <si>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</si>
  <si>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</si>
  <si>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</si>
  <si>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</si>
  <si>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</si>
  <si>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</si>
  <si>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</si>
  <si>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</si>
  <si>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</si>
  <si>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</si>
  <si>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</si>
  <si>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</si>
  <si>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</si>
  <si>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</si>
  <si>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</si>
  <si>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</si>
  <si>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</si>
  <si>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</si>
  <si>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</si>
  <si>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</si>
  <si>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</si>
  <si>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</si>
  <si>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</si>
  <si>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</si>
  <si>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</si>
  <si>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</si>
  <si>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</si>
  <si>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</si>
  <si>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</si>
  <si>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</si>
  <si>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</si>
  <si>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</si>
  <si>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</si>
  <si>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</si>
  <si>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</si>
  <si>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</si>
  <si>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</si>
  <si>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</si>
  <si>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</si>
  <si>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</si>
  <si>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</si>
  <si>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</si>
  <si>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</si>
  <si>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</si>
  <si>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</si>
  <si>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</si>
  <si>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</si>
  <si>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</si>
  <si>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</si>
  <si>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</si>
  <si>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</si>
  <si>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</si>
  <si>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</si>
  <si>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</si>
  <si>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</si>
  <si>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</si>
  <si>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</si>
  <si>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</si>
  <si>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</si>
  <si>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</si>
  <si>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</si>
  <si>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</si>
  <si>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</si>
  <si>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</si>
  <si>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</si>
  <si>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</si>
  <si>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</si>
  <si>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</si>
  <si>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</si>
  <si>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</si>
  <si>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</si>
  <si>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</si>
  <si>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</si>
  <si>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</si>
  <si>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</si>
  <si>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</si>
  <si>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</si>
  <si>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</si>
  <si>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</si>
  <si>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</si>
  <si>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</si>
  <si>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</si>
  <si>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</si>
  <si>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</si>
  <si>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</si>
  <si>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</si>
  <si>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</si>
  <si>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</si>
  <si>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</si>
  <si>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</si>
  <si>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</si>
  <si>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</si>
  <si>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</si>
  <si>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</si>
  <si>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</si>
  <si>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</si>
  <si>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</si>
  <si>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</si>
  <si>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</si>
  <si>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</si>
  <si>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</si>
  <si>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</si>
  <si>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</si>
  <si>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</si>
  <si>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</si>
  <si>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</si>
  <si>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</si>
  <si>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</si>
  <si>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</si>
  <si>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</si>
  <si>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</si>
  <si>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</si>
  <si>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</si>
  <si>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</si>
  <si>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</si>
  <si>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</si>
  <si>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</si>
  <si>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</si>
  <si>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</si>
  <si>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</si>
  <si>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</si>
  <si>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</si>
  <si>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</si>
  <si>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</si>
  <si>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</si>
  <si>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</si>
  <si>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</si>
  <si>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</si>
  <si>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</si>
  <si>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</si>
  <si>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</si>
  <si>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</si>
  <si>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</si>
  <si>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</si>
  <si>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</si>
  <si>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</si>
  <si>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</si>
  <si>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</si>
  <si>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</si>
  <si>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</si>
  <si>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</si>
  <si>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</si>
  <si>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</si>
  <si>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</si>
  <si>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</si>
  <si>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</si>
  <si>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</si>
  <si>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</si>
  <si>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</si>
  <si>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</si>
  <si>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</si>
  <si>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</si>
  <si>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</si>
  <si>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</si>
  <si>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</si>
  <si>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</si>
  <si>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</si>
  <si>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</si>
  <si>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</si>
  <si>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</si>
  <si>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</si>
  <si>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</si>
  <si>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</si>
  <si>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</si>
  <si>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</si>
  <si>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</si>
  <si>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</si>
  <si>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</si>
  <si>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</si>
  <si>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</si>
  <si>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</si>
  <si>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</si>
  <si>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</si>
  <si>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</si>
  <si>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</si>
  <si>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</si>
  <si>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</si>
  <si>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</si>
  <si>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</si>
  <si>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</si>
  <si>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</si>
  <si>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</si>
  <si>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</si>
  <si>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</si>
  <si>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</si>
  <si>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</si>
  <si>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</si>
  <si>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</si>
  <si>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</si>
  <si>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</si>
  <si>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</si>
  <si>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</si>
  <si>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</si>
  <si>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</si>
  <si>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</si>
  <si>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</si>
  <si>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</si>
  <si>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</si>
  <si>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</si>
  <si>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</si>
  <si>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</si>
  <si>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</si>
  <si>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</si>
  <si>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</si>
  <si>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</si>
  <si>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</si>
  <si>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</si>
  <si>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</si>
  <si>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</si>
  <si>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</si>
  <si>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</si>
  <si>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</si>
  <si>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</si>
  <si>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</si>
  <si>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</si>
  <si>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</si>
  <si>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</si>
  <si>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</si>
  <si>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</si>
  <si>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</si>
  <si>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</si>
  <si>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</si>
  <si>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</si>
  <si>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</si>
  <si>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</si>
  <si>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</si>
  <si>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</si>
  <si>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</si>
  <si>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</si>
  <si>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</si>
  <si>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</si>
  <si>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</si>
  <si>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</si>
  <si>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</si>
  <si>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</si>
  <si>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</si>
  <si>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</si>
  <si>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</si>
  <si>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</si>
  <si>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</si>
  <si>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</si>
  <si>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</si>
  <si>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</si>
  <si>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</si>
  <si>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</si>
  <si>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</si>
  <si>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</si>
  <si>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</si>
  <si>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</si>
  <si>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</si>
  <si>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</si>
  <si>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</si>
  <si>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</si>
  <si>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</si>
  <si>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</si>
  <si>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</si>
  <si>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</si>
  <si>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</si>
  <si>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</si>
  <si>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</si>
  <si>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</si>
  <si>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</si>
  <si>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</si>
  <si>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</si>
  <si>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</si>
  <si>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</si>
  <si>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</si>
  <si>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</si>
  <si>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</si>
  <si>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</si>
  <si>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</si>
  <si>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</si>
  <si>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</si>
  <si>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</si>
  <si>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</si>
  <si>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</si>
  <si>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</si>
  <si>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</si>
  <si>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</si>
  <si>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</si>
  <si>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</si>
  <si>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</si>
  <si>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</si>
  <si>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</si>
  <si>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</si>
  <si>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</si>
  <si>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</si>
  <si>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</si>
  <si>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</si>
  <si>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</si>
  <si>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</si>
  <si>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</si>
  <si>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</si>
  <si>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</si>
  <si>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</si>
  <si>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</si>
  <si>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</si>
  <si>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</si>
  <si>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</si>
  <si>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</si>
  <si>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</si>
  <si>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</si>
  <si>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</si>
  <si>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</si>
  <si>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</si>
  <si>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</si>
  <si>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</si>
  <si>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</si>
  <si>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</si>
  <si>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</si>
  <si>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</si>
  <si>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</si>
  <si>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</si>
  <si>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</si>
  <si>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</si>
  <si>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</si>
  <si>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</si>
  <si>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</si>
  <si>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</si>
  <si>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</si>
  <si>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</si>
  <si>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</si>
  <si>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</si>
  <si>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</si>
  <si>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</si>
  <si>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</si>
  <si>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</si>
  <si>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</si>
  <si>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</si>
  <si>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</si>
  <si>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</si>
  <si>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</si>
  <si>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</si>
  <si>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</si>
  <si>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</si>
  <si>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</si>
  <si>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</si>
  <si>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</si>
  <si>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</si>
  <si>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</si>
  <si>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</si>
  <si>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</si>
  <si>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</si>
  <si>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</si>
  <si>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</si>
  <si>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</si>
  <si>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</si>
  <si>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</si>
  <si>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</si>
  <si>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</si>
  <si>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</si>
  <si>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</si>
  <si>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</si>
  <si>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</si>
  <si>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</si>
  <si>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</si>
  <si>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</si>
  <si>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</si>
  <si>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</si>
  <si>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</si>
  <si>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</si>
  <si>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</si>
  <si>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</si>
  <si>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</si>
  <si>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</si>
  <si>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</si>
  <si>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</si>
  <si>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</si>
  <si>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</si>
  <si>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</si>
  <si>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</si>
  <si>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</si>
  <si>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</si>
  <si>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</si>
  <si>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</si>
  <si>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</si>
  <si>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</si>
  <si>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</si>
  <si>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</si>
  <si>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</si>
  <si>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</si>
  <si>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</si>
  <si>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</si>
  <si>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</si>
  <si>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</si>
  <si>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</si>
  <si>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</si>
  <si>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</si>
  <si>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</si>
  <si>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</si>
  <si>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</si>
  <si>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</si>
  <si>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</si>
  <si>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</si>
  <si>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</si>
  <si>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</si>
  <si>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</si>
  <si>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</si>
  <si>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</si>
  <si>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</si>
  <si>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</si>
  <si>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</si>
  <si>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</si>
  <si>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</si>
  <si>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</si>
  <si>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</si>
  <si>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</si>
  <si>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</si>
  <si>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</si>
  <si>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</si>
  <si>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</si>
  <si>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</si>
  <si>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</si>
  <si>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</si>
  <si>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</si>
  <si>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</si>
  <si>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</si>
  <si>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</si>
  <si>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</si>
  <si>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</si>
  <si>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</si>
  <si>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</si>
  <si>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</si>
  <si>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</si>
  <si>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</si>
  <si>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</si>
  <si>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</si>
  <si>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</si>
  <si>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</si>
  <si>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</si>
  <si>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</si>
  <si>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</si>
  <si>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</si>
  <si>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</si>
  <si>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</si>
  <si>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</si>
  <si>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</si>
  <si>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</si>
  <si>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</si>
  <si>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</si>
  <si>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</si>
  <si>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</si>
  <si>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</si>
  <si>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</si>
  <si>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</si>
  <si>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</si>
  <si>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</si>
  <si>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</si>
  <si>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</si>
  <si>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</si>
  <si>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</si>
  <si>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</si>
  <si>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</si>
  <si>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</si>
  <si>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</si>
  <si>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</si>
  <si>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</si>
  <si>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</si>
  <si>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</si>
  <si>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</si>
  <si>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</si>
  <si>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</si>
  <si>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</si>
  <si>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</si>
  <si>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</si>
  <si>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</si>
  <si>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</si>
  <si>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</si>
  <si>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</si>
  <si>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</si>
  <si>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</si>
  <si>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</si>
  <si>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</si>
  <si>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</si>
  <si>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</si>
  <si>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</si>
  <si>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</si>
  <si>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</si>
  <si>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</si>
  <si>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</si>
  <si>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</si>
  <si>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</si>
  <si>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</si>
  <si>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</si>
  <si>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</si>
  <si>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</si>
  <si>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</si>
  <si>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</si>
  <si>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</si>
  <si>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</si>
  <si>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</si>
  <si>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</si>
  <si>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</si>
  <si>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</si>
  <si>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</si>
  <si>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</si>
  <si>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</si>
  <si>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</si>
  <si>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</si>
  <si>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</si>
  <si>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</si>
  <si>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</si>
  <si>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</si>
  <si>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</si>
  <si>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</si>
  <si>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</si>
  <si>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</si>
  <si>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</si>
  <si>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</si>
  <si>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</si>
  <si>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</si>
  <si>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</si>
  <si>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</si>
  <si>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</si>
  <si>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</si>
  <si>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</si>
  <si>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</si>
  <si>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</si>
  <si>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</si>
  <si>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</si>
  <si>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</si>
  <si>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</si>
  <si>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</si>
  <si>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</si>
  <si>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</si>
  <si>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</si>
  <si>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</si>
  <si>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</si>
  <si>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</si>
  <si>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</si>
  <si>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</si>
  <si>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</si>
  <si>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</si>
  <si>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</si>
  <si>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</si>
  <si>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</si>
  <si>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</si>
  <si>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</si>
  <si>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</si>
  <si>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</si>
  <si>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</si>
  <si>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</si>
  <si>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</si>
  <si>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</si>
  <si>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</si>
  <si>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</si>
  <si>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</si>
  <si>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</si>
  <si>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</si>
  <si>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</si>
  <si>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</si>
  <si>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</si>
  <si>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</si>
  <si>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</si>
  <si>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</si>
  <si>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</si>
  <si>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</si>
  <si>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</si>
  <si>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</si>
  <si>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</si>
  <si>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</si>
  <si>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</si>
  <si>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</si>
  <si>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</si>
  <si>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</si>
  <si>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</si>
  <si>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</si>
  <si>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</si>
  <si>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</si>
  <si>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</si>
  <si>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</si>
  <si>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</si>
  <si>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</si>
  <si>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</si>
  <si>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</si>
  <si>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</si>
  <si>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</si>
  <si>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</si>
  <si>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</si>
  <si>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</si>
  <si>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</si>
  <si>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</si>
  <si>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</si>
  <si>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</si>
  <si>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</si>
  <si>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</si>
  <si>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</si>
  <si>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</si>
  <si>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</si>
  <si>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</si>
  <si>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</si>
  <si>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</si>
  <si>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</si>
  <si>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</si>
  <si>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</si>
  <si>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</si>
  <si>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</si>
  <si>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</si>
  <si>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</si>
  <si>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</si>
  <si>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</si>
  <si>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</si>
  <si>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</si>
  <si>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</si>
  <si>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</si>
  <si>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</si>
  <si>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</si>
  <si>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</si>
  <si>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</si>
  <si>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</si>
  <si>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</si>
  <si>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</si>
  <si>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</si>
  <si>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</si>
  <si>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</si>
  <si>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</si>
  <si>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</si>
  <si>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</si>
  <si>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</si>
  <si>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</si>
  <si>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</si>
  <si>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</si>
  <si>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</si>
  <si>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</si>
  <si>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</si>
  <si>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</si>
  <si>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</si>
  <si>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</si>
  <si>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</si>
  <si>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</si>
  <si>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</si>
  <si>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</si>
  <si>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</si>
  <si>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</si>
  <si>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</si>
  <si>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</si>
  <si>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</si>
  <si>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</si>
  <si>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</si>
  <si>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</si>
  <si>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</si>
  <si>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</si>
  <si>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</si>
  <si>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</si>
  <si>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</si>
  <si>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</si>
  <si>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</si>
  <si>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</si>
  <si>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</si>
  <si>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</si>
  <si>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</si>
  <si>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</si>
  <si>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</si>
  <si>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</si>
  <si>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</si>
  <si>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</si>
  <si>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</si>
  <si>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</si>
  <si>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</si>
  <si>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</si>
  <si>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</si>
  <si>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</si>
  <si>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</si>
  <si>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</si>
  <si>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</si>
  <si>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</si>
  <si>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</si>
  <si>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</si>
  <si>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</si>
  <si>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</si>
  <si>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</si>
  <si>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</si>
  <si>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</si>
  <si>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</si>
  <si>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</si>
  <si>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</si>
  <si>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</si>
  <si>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</si>
  <si>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</si>
  <si>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</si>
  <si>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</si>
  <si>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</si>
  <si>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</si>
  <si>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</si>
  <si>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</si>
  <si>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</si>
  <si>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</si>
  <si>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</si>
  <si>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</si>
  <si>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</si>
  <si>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</si>
  <si>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</si>
  <si>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</si>
  <si>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</si>
  <si>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</si>
  <si>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</si>
  <si>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</si>
  <si>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</si>
  <si>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</si>
  <si>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</si>
  <si>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</si>
  <si>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</si>
  <si>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</si>
  <si>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</si>
  <si>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</si>
  <si>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</si>
  <si>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</si>
  <si>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</si>
  <si>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</si>
  <si>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</si>
  <si>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</si>
  <si>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</si>
  <si>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</si>
  <si>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</si>
  <si>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</si>
  <si>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</si>
  <si>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</si>
  <si>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</si>
  <si>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</si>
  <si>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</si>
  <si>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</si>
  <si>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</si>
  <si>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</si>
  <si>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</si>
  <si>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</si>
  <si>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</si>
  <si>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</si>
  <si>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</si>
  <si>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</si>
  <si>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</si>
  <si>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</si>
  <si>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</si>
  <si>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</si>
  <si>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</si>
  <si>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</si>
  <si>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</si>
  <si>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</si>
  <si>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</si>
  <si>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</si>
  <si>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</si>
  <si>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</si>
  <si>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</si>
  <si>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</si>
  <si>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</si>
  <si>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</si>
  <si>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</si>
  <si>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</si>
  <si>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</si>
  <si>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</si>
  <si>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</si>
  <si>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</si>
  <si>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</si>
  <si>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</si>
  <si>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</si>
  <si>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</si>
  <si>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</si>
  <si>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</si>
  <si>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</si>
  <si>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</si>
  <si>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</si>
  <si>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</si>
  <si>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</si>
  <si>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</si>
  <si>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</si>
  <si>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</si>
  <si>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</si>
  <si>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</si>
  <si>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</si>
  <si>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</si>
  <si>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</si>
  <si>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</si>
  <si>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</si>
  <si>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</si>
  <si>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</si>
  <si>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</si>
  <si>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</si>
  <si>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</si>
  <si>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</si>
  <si>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</si>
  <si>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</si>
  <si>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</si>
  <si>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</si>
  <si>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</si>
  <si>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</si>
  <si>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</si>
  <si>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</si>
  <si>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</si>
  <si>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</si>
  <si>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</si>
  <si>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</si>
  <si>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</si>
  <si>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</si>
  <si>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</si>
  <si>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</si>
  <si>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</si>
  <si>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</si>
  <si>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</si>
  <si>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</si>
  <si>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</si>
  <si>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</si>
  <si>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</si>
  <si>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</si>
  <si>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</si>
  <si>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</si>
  <si>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</si>
  <si>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</si>
  <si>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</si>
  <si>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</si>
  <si>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</si>
  <si>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</si>
  <si>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</si>
  <si>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</si>
  <si>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</si>
  <si>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</si>
  <si>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</si>
  <si>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</si>
  <si>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</si>
  <si>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</si>
  <si>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</si>
  <si>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</si>
  <si>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</si>
  <si>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</si>
  <si>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</si>
  <si>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</si>
  <si>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</si>
  <si>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</si>
  <si>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</si>
  <si>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</si>
  <si>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</si>
  <si>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</si>
  <si>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</si>
  <si>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</si>
  <si>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</si>
  <si>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</si>
  <si>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</si>
  <si>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</si>
  <si>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</si>
  <si>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</si>
  <si>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</si>
  <si>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</si>
  <si>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</si>
  <si>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</si>
  <si>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</si>
  <si>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</si>
  <si>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</si>
  <si>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</si>
  <si>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</si>
  <si>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</si>
  <si>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</si>
  <si>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</si>
  <si>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</si>
  <si>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</si>
  <si>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</si>
  <si>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</si>
  <si>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</si>
  <si>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</si>
  <si>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</si>
  <si>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</si>
  <si>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</si>
  <si>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</si>
  <si>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</si>
  <si>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</si>
  <si>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</si>
  <si>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</si>
  <si>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</si>
  <si>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</si>
  <si>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</si>
  <si>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</si>
  <si>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</si>
  <si>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</si>
  <si>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</si>
  <si>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</si>
  <si>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</si>
  <si>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</si>
  <si>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</si>
  <si>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</si>
  <si>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</si>
  <si>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</si>
  <si>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</si>
  <si>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</si>
  <si>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</si>
  <si>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</si>
  <si>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</si>
  <si>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</si>
  <si>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</si>
  <si>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</si>
  <si>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</si>
  <si>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</si>
  <si>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</si>
  <si>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</si>
  <si>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</si>
  <si>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</si>
  <si>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</si>
  <si>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</si>
  <si>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</si>
  <si>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</si>
  <si>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</si>
  <si>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</si>
  <si>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</si>
  <si>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</si>
  <si>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</si>
  <si>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</si>
  <si>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</si>
  <si>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</si>
  <si>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</si>
  <si>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</si>
  <si>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</si>
  <si>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</si>
  <si>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</si>
  <si>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</si>
  <si>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</si>
  <si>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</si>
  <si>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</si>
  <si>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</si>
  <si>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</si>
  <si>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</si>
  <si>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</si>
  <si>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</si>
  <si>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</si>
  <si>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</si>
  <si>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</si>
  <si>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</si>
  <si>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</si>
  <si>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</si>
  <si>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</si>
  <si>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</si>
  <si>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</si>
  <si>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</si>
  <si>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</si>
  <si>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</si>
  <si>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</si>
  <si>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</si>
  <si>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</si>
  <si>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</si>
  <si>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</si>
  <si>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</si>
  <si>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</si>
  <si>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</si>
  <si>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</si>
  <si>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</si>
  <si>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</si>
  <si>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</si>
  <si>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</si>
  <si>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</si>
  <si>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</si>
  <si>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</si>
  <si>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</si>
  <si>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</si>
  <si>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</si>
  <si>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</si>
  <si>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</si>
  <si>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</si>
  <si>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</si>
  <si>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</si>
  <si>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</si>
  <si>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</si>
  <si>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</si>
  <si>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</si>
  <si>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</si>
  <si>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</si>
  <si>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</si>
  <si>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</si>
  <si>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</si>
  <si>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</si>
  <si>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</si>
  <si>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</si>
  <si>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</si>
  <si>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</si>
  <si>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</si>
  <si>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</si>
  <si>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</si>
  <si>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</si>
  <si>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</si>
  <si>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</si>
  <si>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</si>
  <si>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</si>
  <si>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</si>
  <si>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</si>
  <si>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</si>
  <si>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</si>
  <si>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</si>
  <si>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</si>
  <si>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</si>
  <si>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</si>
  <si>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</si>
  <si>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</si>
  <si>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</si>
  <si>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</si>
  <si>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</si>
  <si>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</si>
  <si>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</si>
  <si>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</si>
  <si>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</si>
  <si>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</si>
  <si>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</si>
  <si>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</si>
  <si>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</si>
  <si>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</si>
  <si>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</si>
  <si>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</si>
  <si>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</si>
  <si>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</si>
  <si>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</si>
  <si>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</si>
  <si>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</si>
  <si>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</si>
  <si>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</si>
  <si>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</si>
  <si>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</si>
  <si>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</si>
  <si>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</si>
  <si>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</si>
  <si>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</si>
  <si>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</si>
  <si>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</si>
  <si>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</si>
  <si>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</si>
  <si>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</si>
  <si>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</si>
  <si>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</si>
  <si>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</si>
  <si>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</si>
  <si>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</si>
  <si>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</si>
  <si>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</si>
  <si>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</si>
  <si>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</si>
  <si>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</si>
  <si>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</si>
  <si>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</si>
  <si>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</si>
  <si>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</si>
  <si>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</si>
  <si>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</si>
  <si>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</si>
  <si>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</si>
  <si>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</si>
  <si>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</si>
  <si>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</si>
  <si>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</si>
  <si>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</si>
  <si>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</si>
  <si>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</si>
  <si>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</si>
  <si>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</si>
  <si>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</si>
  <si>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</si>
  <si>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</si>
  <si>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</si>
  <si>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</si>
  <si>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</si>
  <si>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</si>
  <si>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</si>
  <si>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</si>
  <si>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</si>
  <si>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</si>
  <si>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</si>
  <si>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</si>
  <si>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</si>
  <si>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</si>
  <si>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</si>
  <si>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</si>
  <si>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</si>
  <si>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</si>
  <si>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</si>
  <si>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</si>
  <si>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</si>
  <si>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</si>
  <si>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</si>
  <si>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</si>
  <si>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</si>
  <si>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</si>
  <si>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</si>
  <si>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</si>
  <si>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</si>
  <si>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</si>
  <si>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</si>
  <si>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</si>
  <si>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</si>
  <si>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</si>
  <si>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</si>
  <si>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</si>
  <si>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</si>
  <si>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</si>
  <si>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</si>
  <si>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</si>
  <si>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</si>
  <si>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</si>
  <si>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</si>
  <si>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</si>
  <si>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</si>
  <si>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</si>
  <si>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</si>
  <si>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</si>
  <si>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</si>
  <si>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</si>
  <si>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</si>
  <si>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</si>
  <si>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</si>
  <si>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</si>
  <si>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</si>
  <si>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</si>
  <si>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</si>
  <si>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</si>
  <si>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</si>
  <si>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</si>
  <si>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</si>
  <si>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</si>
  <si>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</si>
  <si>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</si>
  <si>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</si>
  <si>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</si>
  <si>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</si>
  <si>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</si>
  <si>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</si>
  <si>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</si>
  <si>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</si>
  <si>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</si>
  <si>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</si>
  <si>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</si>
  <si>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</si>
  <si>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</si>
  <si>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</si>
  <si>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</si>
  <si>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</si>
  <si>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</si>
  <si>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</si>
  <si>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</si>
  <si>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</si>
  <si>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</si>
  <si>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</si>
  <si>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</si>
  <si>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</si>
  <si>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</si>
  <si>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</si>
  <si>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</si>
  <si>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</si>
  <si>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</si>
  <si>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</si>
  <si>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</si>
  <si>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</si>
  <si>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</si>
  <si>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</si>
  <si>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</si>
  <si>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</si>
  <si>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</si>
  <si>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</si>
  <si>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</si>
  <si>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</si>
  <si>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</si>
  <si>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</si>
  <si>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</si>
  <si>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</si>
  <si>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</si>
  <si>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</si>
  <si>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</si>
  <si>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</si>
  <si>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</si>
  <si>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</si>
  <si>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</si>
  <si>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</si>
  <si>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</si>
  <si>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</si>
  <si>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</si>
  <si>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</si>
  <si>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</si>
  <si>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</si>
  <si>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</si>
  <si>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</si>
  <si>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</si>
  <si>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</si>
  <si>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</si>
  <si>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</si>
  <si>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</si>
  <si>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</si>
  <si>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</si>
  <si>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</si>
  <si>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</si>
  <si>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</si>
  <si>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</si>
  <si>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</si>
  <si>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</si>
  <si>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</si>
  <si>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</si>
  <si>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</si>
  <si>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</si>
  <si>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</si>
  <si>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</si>
  <si>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</si>
  <si>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</si>
  <si>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</si>
  <si>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</si>
  <si>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</si>
  <si>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</si>
  <si>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</si>
  <si>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</si>
  <si>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</si>
  <si>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</si>
  <si>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</si>
  <si>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</si>
  <si>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</si>
  <si>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</si>
  <si>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</si>
  <si>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</si>
  <si>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</si>
  <si>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</si>
  <si>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</si>
  <si>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</si>
  <si>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</si>
  <si>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</si>
  <si>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</si>
  <si>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</si>
  <si>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</si>
  <si>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</si>
  <si>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</si>
  <si>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</si>
  <si>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</si>
  <si>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</si>
  <si>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</si>
  <si>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</si>
  <si>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</si>
  <si>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</si>
  <si>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</si>
  <si>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</si>
  <si>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</si>
  <si>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</si>
  <si>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</si>
  <si>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</si>
  <si>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</si>
  <si>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</si>
  <si>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</si>
  <si>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</si>
  <si>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</si>
  <si>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</si>
  <si>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</si>
  <si>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</si>
  <si>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</si>
  <si>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</si>
  <si>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</si>
  <si>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</si>
  <si>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</si>
  <si>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</si>
  <si>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</si>
  <si>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</si>
  <si>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</si>
  <si>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</si>
  <si>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</si>
  <si>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</si>
  <si>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</si>
  <si>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</si>
  <si>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</si>
  <si>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</si>
  <si>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</si>
  <si>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</si>
  <si>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</si>
  <si>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</si>
  <si>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</si>
  <si>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</si>
  <si>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</si>
  <si>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</si>
  <si>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</si>
  <si>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</si>
  <si>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</si>
  <si>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</si>
  <si>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</si>
  <si>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</si>
  <si>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</si>
  <si>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</si>
  <si>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</si>
  <si>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</si>
  <si>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</si>
  <si>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</si>
  <si>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</si>
  <si>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</si>
  <si>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</si>
  <si>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</si>
  <si>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</si>
  <si>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</si>
  <si>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</si>
  <si>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</si>
  <si>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</si>
  <si>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</si>
  <si>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</si>
  <si>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</si>
  <si>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</si>
  <si>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</si>
  <si>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</si>
  <si>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</si>
  <si>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</si>
  <si>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</si>
  <si>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</si>
  <si>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</si>
  <si>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</si>
  <si>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</si>
  <si>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</si>
  <si>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</si>
  <si>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</si>
  <si>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</si>
  <si>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</si>
  <si>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</si>
  <si>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</si>
  <si>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</si>
  <si>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</si>
  <si>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</si>
  <si>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</si>
  <si>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</si>
  <si>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</si>
  <si>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</si>
  <si>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</si>
  <si>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</si>
  <si>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</si>
  <si>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</si>
  <si>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</si>
  <si>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</si>
  <si>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</si>
  <si>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</si>
  <si>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</si>
  <si>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</si>
  <si>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</si>
  <si>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</si>
  <si>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</si>
  <si>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</si>
  <si>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</si>
  <si>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</si>
  <si>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</si>
  <si>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</si>
  <si>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</si>
  <si>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</si>
  <si>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</si>
  <si>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</si>
  <si>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</si>
  <si>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</si>
  <si>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</si>
  <si>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</si>
  <si>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</si>
  <si>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</si>
  <si>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</si>
  <si>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</si>
  <si>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</si>
  <si>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</si>
  <si>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</si>
  <si>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</si>
  <si>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</si>
  <si>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</si>
  <si>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</si>
  <si>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</si>
  <si>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</si>
  <si>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</si>
  <si>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</si>
  <si>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</si>
  <si>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</si>
  <si>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</si>
  <si>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</si>
  <si>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</si>
  <si>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</si>
  <si>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</si>
  <si>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</si>
  <si>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</si>
  <si>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</si>
  <si>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</si>
  <si>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</si>
  <si>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</si>
  <si>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</si>
  <si>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</si>
  <si>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</si>
  <si>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</si>
  <si>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</si>
  <si>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</si>
  <si>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</si>
  <si>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</si>
  <si>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</si>
  <si>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</si>
  <si>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</si>
  <si>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</si>
  <si>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</si>
  <si>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</si>
  <si>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</si>
  <si>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</si>
  <si>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</si>
  <si>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</si>
  <si>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</si>
  <si>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</si>
  <si>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</si>
  <si>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</si>
  <si>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</si>
  <si>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</si>
  <si>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</si>
  <si>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</si>
  <si>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</si>
  <si>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</si>
  <si>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</si>
  <si>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</si>
  <si>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</si>
  <si>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</si>
  <si>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</si>
  <si>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</si>
  <si>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</si>
  <si>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</si>
  <si>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</si>
  <si>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</si>
  <si>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</si>
  <si>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</si>
  <si>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</si>
  <si>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</si>
  <si>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</si>
  <si>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</si>
  <si>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</si>
  <si>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</si>
  <si>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</si>
  <si>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</si>
  <si>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</si>
  <si>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</si>
  <si>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</si>
  <si>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</si>
  <si>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</si>
  <si>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</si>
  <si>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</si>
  <si>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</si>
  <si>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</si>
  <si>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</si>
  <si>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</si>
  <si>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</si>
  <si>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</si>
  <si>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</si>
  <si>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</si>
  <si>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</si>
  <si>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</si>
  <si>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</si>
  <si>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</si>
  <si>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</si>
  <si>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</si>
  <si>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</si>
  <si>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</si>
  <si>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</si>
  <si>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</si>
  <si>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</si>
  <si>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</si>
  <si>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</si>
  <si>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</si>
  <si>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</si>
  <si>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</si>
  <si>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</si>
  <si>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</si>
  <si>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</si>
  <si>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</si>
  <si>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</si>
  <si>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</si>
  <si>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</si>
  <si>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</si>
  <si>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</si>
  <si>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</si>
  <si>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</si>
  <si>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</si>
  <si>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</si>
  <si>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</si>
  <si>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</si>
  <si>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</si>
  <si>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</si>
  <si>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</si>
  <si>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</si>
  <si>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</si>
  <si>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</si>
  <si>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</si>
  <si>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</si>
  <si>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</si>
  <si>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</si>
  <si>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</si>
  <si>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</si>
  <si>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</si>
  <si>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</si>
  <si>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</si>
  <si>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</si>
  <si>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</si>
  <si>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</si>
  <si>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</si>
  <si>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</si>
  <si>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</si>
  <si>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</si>
  <si>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</si>
  <si>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</si>
  <si>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</si>
  <si>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</si>
  <si>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</si>
  <si>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</si>
  <si>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</si>
  <si>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</si>
  <si>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</si>
  <si>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</si>
  <si>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</si>
  <si>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</si>
  <si>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</si>
  <si>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</si>
  <si>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</si>
  <si>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</si>
  <si>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</si>
  <si>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</si>
  <si>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</si>
  <si>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</si>
  <si>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</si>
  <si>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</si>
  <si>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</si>
  <si>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</si>
  <si>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</si>
  <si>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</si>
  <si>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</si>
  <si>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</si>
  <si>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</si>
  <si>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</si>
  <si>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</si>
  <si>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</si>
  <si>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</si>
  <si>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</si>
  <si>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</si>
  <si>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</si>
  <si>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</si>
  <si>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</si>
  <si>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</si>
  <si>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</si>
  <si>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</si>
  <si>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</si>
  <si>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</si>
  <si>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</si>
  <si>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</si>
  <si>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</si>
  <si>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</si>
  <si>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</si>
  <si>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</si>
  <si>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</si>
  <si>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</si>
  <si>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</si>
  <si>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</si>
  <si>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</si>
  <si>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</si>
  <si>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</si>
  <si>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</si>
  <si>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</si>
  <si>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</si>
  <si>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</si>
  <si>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</si>
  <si>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</si>
  <si>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</si>
  <si>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</si>
  <si>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</si>
  <si>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</si>
  <si>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</si>
  <si>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</si>
  <si>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</si>
  <si>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</si>
  <si>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</si>
  <si>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</si>
  <si>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</si>
  <si>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</si>
  <si>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</si>
  <si>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</si>
  <si>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</si>
  <si>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</si>
  <si>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</si>
  <si>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</si>
  <si>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</si>
  <si>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</si>
  <si>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</si>
  <si>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</si>
  <si>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</si>
  <si>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</si>
  <si>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</si>
  <si>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</si>
  <si>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</si>
  <si>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</si>
  <si>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</si>
  <si>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</si>
  <si>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</si>
  <si>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</si>
  <si>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</si>
  <si>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</si>
  <si>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</si>
  <si>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</si>
  <si>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</si>
  <si>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</si>
  <si>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</si>
  <si>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</si>
  <si>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</si>
  <si>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</si>
  <si>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</si>
  <si>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</si>
  <si>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</si>
  <si>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</si>
  <si>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</si>
  <si>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</si>
  <si>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</si>
  <si>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</si>
  <si>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</si>
  <si>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</si>
  <si>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</si>
  <si>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</si>
  <si>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</si>
  <si>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</si>
  <si>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</si>
  <si>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</si>
  <si>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</si>
  <si>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</si>
  <si>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</si>
  <si>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</si>
  <si>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</si>
  <si>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</si>
  <si>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</si>
  <si>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</si>
  <si>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</si>
  <si>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</si>
  <si>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</si>
  <si>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</si>
  <si>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</si>
  <si>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</si>
  <si>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</si>
  <si>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</si>
  <si>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</si>
  <si>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</si>
  <si>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</si>
  <si>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</si>
  <si>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</si>
  <si>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</si>
  <si>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</si>
  <si>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</si>
  <si>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</si>
  <si>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</si>
  <si>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</si>
  <si>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</si>
  <si>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</si>
  <si>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</si>
  <si>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</si>
  <si>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</si>
  <si>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</si>
  <si>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</si>
  <si>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</si>
  <si>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</si>
  <si>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</si>
  <si>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</si>
  <si>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</si>
  <si>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</si>
  <si>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</si>
  <si>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</si>
  <si>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</si>
  <si>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</si>
  <si>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</si>
  <si>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</si>
  <si>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</si>
  <si>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</si>
  <si>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</si>
  <si>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</si>
  <si>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</si>
  <si>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</si>
  <si>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</si>
  <si>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</si>
  <si>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</si>
  <si>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</si>
  <si>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</si>
  <si>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</si>
  <si>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</si>
  <si>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</si>
  <si>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</si>
  <si>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</si>
  <si>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</si>
  <si>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</si>
  <si>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</si>
  <si>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</si>
  <si>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</si>
  <si>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</si>
  <si>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</si>
  <si>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</si>
  <si>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</si>
  <si>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</si>
  <si>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</si>
  <si>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</si>
  <si>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</si>
  <si>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</si>
  <si>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</si>
  <si>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</si>
  <si>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</si>
  <si>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</si>
  <si>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</si>
  <si>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</si>
  <si>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</si>
  <si>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</si>
  <si>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</si>
  <si>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</si>
  <si>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</si>
  <si>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</si>
  <si>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</si>
  <si>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</si>
  <si>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</si>
  <si>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</si>
  <si>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</si>
  <si>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</si>
  <si>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</si>
  <si>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</si>
  <si>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</si>
  <si>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</si>
  <si>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</si>
  <si>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</si>
  <si>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</si>
  <si>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</si>
  <si>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</si>
  <si>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</si>
  <si>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</si>
  <si>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</si>
  <si>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</si>
  <si>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</si>
  <si>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</si>
  <si>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</si>
  <si>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</si>
  <si>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</si>
  <si>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</si>
  <si>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</si>
  <si>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</si>
  <si>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</si>
  <si>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</si>
  <si>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</si>
  <si>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</si>
  <si>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</si>
  <si>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</si>
  <si>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</si>
  <si>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</si>
  <si>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</si>
  <si>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</si>
  <si>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</si>
  <si>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</si>
  <si>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</si>
  <si>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</si>
  <si>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</si>
  <si>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</si>
  <si>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</si>
  <si>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</si>
  <si>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</si>
  <si>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</si>
  <si>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</si>
  <si>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</si>
  <si>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</si>
  <si>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</si>
  <si>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</si>
  <si>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</si>
  <si>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</si>
  <si>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</si>
  <si>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</si>
  <si>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</si>
  <si>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</si>
  <si>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</si>
  <si>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</si>
  <si>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</si>
  <si>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</si>
  <si>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</si>
  <si>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</si>
  <si>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</si>
  <si>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</si>
  <si>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</si>
  <si>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</si>
  <si>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</si>
  <si>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</si>
  <si>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</si>
  <si>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</si>
  <si>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</si>
  <si>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</si>
  <si>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</si>
  <si>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</si>
  <si>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</si>
  <si>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</si>
  <si>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</si>
  <si>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</si>
  <si>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</si>
  <si>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</si>
  <si>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</si>
  <si>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</si>
  <si>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</si>
  <si>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</si>
  <si>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</si>
  <si>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</si>
  <si>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</si>
  <si>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</si>
  <si>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</si>
  <si>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</si>
  <si>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</si>
  <si>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</si>
  <si>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</si>
  <si>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</si>
  <si>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</si>
  <si>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</si>
  <si>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</si>
  <si>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</si>
  <si>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</si>
  <si>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</si>
  <si>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</si>
  <si>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</si>
  <si>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</si>
  <si>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</si>
  <si>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</si>
  <si>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</si>
  <si>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</si>
  <si>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</si>
  <si>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</si>
  <si>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</si>
  <si>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</si>
  <si>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</si>
  <si>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</si>
  <si>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</si>
  <si>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</si>
  <si>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</si>
  <si>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</si>
  <si>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</si>
  <si>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</si>
  <si>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</si>
  <si>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</si>
  <si>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</si>
  <si>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</si>
  <si>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</si>
  <si>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</si>
  <si>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</si>
  <si>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</si>
  <si>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</si>
  <si>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</si>
  <si>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</si>
  <si>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</si>
  <si>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</si>
  <si>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</si>
  <si>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</si>
  <si>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</si>
  <si>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</si>
  <si>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</si>
  <si>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</si>
  <si>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</si>
  <si>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</si>
  <si>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</si>
  <si>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</si>
  <si>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</si>
  <si>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</si>
  <si>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</si>
  <si>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</si>
  <si>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</si>
  <si>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</si>
  <si>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</si>
  <si>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</si>
  <si>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</si>
  <si>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</si>
  <si>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</si>
  <si>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</si>
  <si>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</si>
  <si>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</si>
  <si>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</si>
  <si>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</si>
  <si>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</si>
  <si>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</si>
  <si>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</si>
  <si>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</si>
  <si>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</si>
  <si>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</si>
  <si>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</si>
  <si>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</si>
  <si>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</si>
  <si>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</si>
  <si>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</si>
  <si>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</si>
  <si>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</si>
  <si>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</si>
  <si>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</si>
  <si>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</si>
  <si>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</si>
  <si>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</si>
  <si>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</si>
  <si>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</si>
  <si>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</si>
  <si>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</si>
  <si>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</si>
  <si>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</si>
  <si>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</si>
  <si>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</si>
  <si>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</si>
  <si>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</si>
  <si>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</si>
  <si>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</si>
  <si>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</si>
  <si>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</si>
  <si>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</si>
  <si>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</si>
  <si>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</si>
  <si>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</si>
  <si>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</si>
  <si>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</si>
  <si>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</si>
  <si>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</si>
  <si>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</si>
  <si>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</si>
  <si>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</si>
  <si>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</si>
  <si>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</si>
  <si>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</si>
  <si>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</si>
  <si>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</si>
  <si>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</si>
  <si>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</si>
  <si>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</si>
  <si>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</si>
  <si>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</si>
  <si>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</si>
  <si>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</si>
  <si>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</si>
  <si>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</si>
  <si>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</si>
  <si>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</si>
  <si>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</si>
  <si>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</si>
  <si>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</si>
  <si>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</si>
  <si>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</si>
  <si>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</si>
  <si>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</si>
  <si>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</si>
  <si>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</si>
  <si>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</si>
  <si>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</si>
  <si>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</si>
  <si>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</si>
  <si>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</si>
  <si>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</si>
  <si>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</si>
  <si>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</si>
  <si>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</si>
  <si>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</si>
  <si>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</si>
  <si>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</si>
  <si>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</si>
  <si>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</si>
  <si>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</si>
  <si>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</si>
  <si>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</si>
  <si>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</si>
  <si>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</si>
  <si>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</si>
  <si>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</si>
  <si>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</si>
  <si>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</si>
  <si>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</si>
  <si>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</si>
  <si>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</si>
  <si>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</si>
  <si>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</si>
  <si>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</si>
  <si>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</si>
  <si>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</si>
  <si>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</si>
  <si>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</si>
  <si>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</si>
  <si>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</si>
  <si>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</si>
  <si>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</si>
  <si>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</si>
  <si>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</si>
  <si>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</si>
  <si>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</si>
  <si>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</si>
  <si>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</si>
  <si>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</si>
  <si>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</si>
  <si>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</si>
  <si>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</si>
  <si>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</si>
  <si>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</si>
  <si>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</si>
  <si>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</si>
  <si>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</si>
  <si>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</si>
  <si>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</si>
  <si>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</si>
  <si>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</si>
  <si>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</si>
  <si>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</si>
  <si>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</si>
  <si>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</si>
  <si>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</si>
  <si>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</si>
  <si>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</si>
  <si>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</si>
  <si>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</si>
  <si>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</si>
  <si>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</si>
  <si>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</si>
  <si>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</si>
  <si>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</si>
  <si>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</si>
  <si>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</si>
  <si>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</si>
  <si>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</si>
  <si>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</si>
  <si>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</si>
  <si>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</si>
  <si>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</si>
  <si>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</si>
  <si>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</si>
  <si>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</si>
  <si>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</si>
  <si>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</si>
  <si>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</si>
  <si>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</si>
  <si>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</si>
  <si>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</si>
  <si>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</si>
  <si>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</si>
  <si>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</si>
  <si>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</si>
  <si>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</si>
  <si>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</si>
  <si>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</si>
  <si>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</si>
  <si>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</si>
  <si>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</si>
  <si>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</si>
  <si>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</si>
  <si>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</si>
  <si>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</si>
  <si>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</si>
  <si>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</si>
  <si>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</si>
  <si>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</si>
  <si>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</si>
  <si>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</si>
  <si>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</si>
  <si>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</si>
  <si>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</si>
  <si>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</si>
  <si>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</si>
  <si>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</si>
  <si>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</si>
  <si>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</si>
  <si>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</si>
  <si>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</si>
  <si>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</si>
  <si>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</si>
  <si>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</si>
  <si>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</si>
  <si>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</si>
  <si>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</si>
  <si>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</si>
  <si>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</si>
  <si>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</si>
  <si>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</si>
  <si>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</si>
  <si>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</si>
  <si>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</si>
  <si>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</si>
  <si>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</si>
  <si>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</si>
  <si>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</si>
  <si>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</si>
  <si>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</si>
  <si>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</si>
  <si>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</si>
  <si>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</si>
  <si>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</si>
  <si>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</si>
  <si>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</si>
  <si>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</si>
  <si>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</si>
  <si>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</si>
  <si>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</si>
  <si>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</si>
  <si>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</si>
  <si>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</si>
  <si>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</si>
  <si>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</si>
  <si>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</si>
  <si>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</si>
  <si>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</si>
  <si>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</si>
  <si>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</si>
  <si>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</si>
  <si>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</si>
  <si>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</si>
  <si>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</si>
  <si>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</si>
  <si>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</si>
  <si>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</si>
  <si>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</si>
  <si>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</si>
  <si>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</si>
  <si>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</si>
  <si>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</si>
  <si>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</si>
  <si>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</si>
  <si>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</si>
  <si>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</si>
  <si>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</si>
  <si>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</si>
  <si>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</si>
  <si>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</si>
  <si>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</si>
  <si>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</si>
  <si>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</si>
  <si>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</si>
  <si>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</si>
  <si>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</si>
  <si>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</si>
  <si>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</si>
  <si>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</si>
  <si>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</si>
  <si>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</si>
  <si>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</si>
  <si>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</si>
  <si>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</si>
  <si>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</si>
  <si>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</si>
  <si>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</si>
  <si>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</si>
  <si>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</si>
  <si>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</si>
  <si>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</si>
  <si>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</si>
  <si>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</si>
  <si>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</si>
  <si>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</si>
  <si>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</si>
  <si>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</si>
  <si>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</si>
  <si>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</si>
  <si>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</si>
  <si>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</si>
  <si>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</si>
  <si>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</si>
  <si>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</si>
  <si>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</si>
  <si>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</si>
  <si>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</si>
  <si>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</si>
  <si>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</si>
  <si>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</si>
  <si>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</si>
  <si>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</si>
  <si>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</si>
  <si>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</si>
  <si>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</si>
  <si>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</si>
  <si>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</si>
  <si>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</si>
  <si>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</si>
  <si>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</si>
  <si>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</si>
  <si>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</si>
  <si>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</si>
  <si>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</si>
  <si>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</si>
  <si>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</si>
  <si>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</si>
  <si>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</si>
  <si>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</si>
  <si>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</si>
  <si>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</si>
  <si>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</si>
  <si>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</si>
  <si>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</si>
  <si>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</si>
  <si>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</si>
  <si>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</si>
  <si>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</si>
  <si>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</si>
  <si>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</si>
  <si>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</si>
  <si>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</si>
  <si>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</si>
  <si>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</si>
  <si>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</si>
  <si>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</si>
  <si>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</si>
  <si>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</si>
  <si>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</si>
  <si>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</si>
  <si>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</si>
  <si>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</si>
  <si>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</si>
  <si>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</si>
  <si>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</si>
  <si>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</si>
  <si>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</si>
  <si>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</si>
  <si>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</si>
  <si>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</si>
  <si>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</si>
  <si>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</si>
  <si>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</si>
  <si>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</si>
  <si>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</si>
  <si>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</si>
  <si>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</si>
  <si>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</si>
  <si>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</si>
  <si>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</si>
  <si>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</si>
  <si>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</si>
  <si>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</si>
  <si>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</si>
  <si>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</si>
  <si>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</si>
  <si>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</si>
  <si>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</si>
  <si>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</si>
  <si>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</si>
  <si>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</si>
  <si>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</si>
  <si>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</si>
  <si>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</si>
  <si>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</si>
  <si>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</si>
  <si>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</si>
  <si>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</si>
  <si>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</si>
  <si>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</si>
  <si>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</si>
  <si>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</si>
  <si>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</si>
  <si>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</si>
  <si>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</si>
  <si>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</si>
  <si>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</si>
  <si>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</si>
  <si>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</si>
  <si>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</si>
  <si>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</si>
  <si>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</si>
  <si>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</si>
  <si>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</si>
  <si>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</si>
  <si>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</si>
  <si>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</si>
  <si>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</si>
  <si>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</si>
  <si>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</si>
  <si>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</si>
  <si>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</si>
  <si>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</si>
  <si>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</si>
  <si>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</si>
  <si>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</si>
  <si>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</si>
  <si>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</si>
  <si>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</si>
  <si>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</si>
  <si>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</si>
  <si>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</si>
  <si>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</si>
  <si>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</si>
  <si>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</si>
  <si>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</si>
  <si>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</si>
  <si>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</si>
  <si>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</si>
  <si>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</si>
  <si>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</si>
  <si>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</si>
  <si>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</si>
  <si>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</si>
  <si>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</si>
  <si>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</si>
  <si>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</si>
  <si>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</si>
  <si>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</si>
  <si>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</si>
  <si>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</si>
  <si>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</si>
  <si>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</si>
  <si>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</si>
  <si>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</si>
  <si>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</si>
  <si>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</si>
  <si>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</si>
  <si>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</si>
  <si>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</si>
  <si>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</si>
  <si>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</si>
  <si>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</si>
  <si>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</si>
  <si>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</si>
  <si>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</si>
  <si>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</si>
  <si>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</si>
  <si>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</si>
  <si>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</si>
  <si>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</si>
  <si>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</si>
  <si>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</si>
  <si>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</si>
  <si>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</si>
  <si>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</si>
  <si>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</si>
  <si>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</si>
  <si>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</si>
  <si>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</si>
  <si>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</si>
  <si>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</si>
  <si>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</si>
  <si>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</si>
  <si>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</si>
  <si>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</si>
  <si>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</si>
  <si>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</si>
  <si>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</si>
  <si>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</si>
  <si>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</si>
  <si>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</si>
  <si>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</si>
  <si>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</si>
  <si>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</si>
  <si>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</si>
  <si>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</si>
  <si>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</si>
  <si>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</si>
  <si>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</si>
  <si>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</si>
  <si>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</si>
  <si>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</si>
  <si>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</si>
  <si>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</si>
  <si>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</si>
  <si>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</si>
  <si>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</si>
  <si>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</si>
  <si>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</si>
  <si>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</si>
  <si>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</si>
  <si>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</si>
  <si>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</si>
  <si>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</si>
  <si>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</si>
  <si>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</si>
  <si>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</si>
  <si>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</si>
  <si>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</si>
  <si>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</si>
  <si>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</si>
  <si>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</si>
  <si>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</si>
  <si>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</si>
  <si>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</si>
  <si>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</si>
  <si>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</si>
  <si>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</si>
  <si>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</si>
  <si>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</si>
  <si>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</si>
  <si>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</si>
  <si>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</si>
  <si>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</si>
  <si>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</si>
  <si>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</si>
  <si>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</si>
  <si>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</si>
  <si>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</si>
  <si>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</si>
  <si>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</si>
  <si>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</si>
  <si>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</si>
  <si>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</si>
  <si>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</si>
  <si>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</si>
  <si>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</si>
  <si>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</si>
  <si>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</si>
  <si>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</si>
  <si>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</si>
  <si>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</si>
  <si>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</si>
  <si>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</si>
  <si>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</si>
  <si>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</si>
  <si>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</si>
  <si>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</si>
  <si>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</si>
  <si>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</si>
  <si>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</si>
  <si>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</si>
  <si>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</si>
  <si>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</si>
  <si>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</si>
  <si>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</si>
  <si>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</si>
  <si>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</si>
  <si>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</si>
  <si>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</si>
  <si>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</si>
  <si>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</si>
  <si>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</si>
  <si>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</si>
  <si>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</si>
  <si>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</si>
  <si>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</si>
  <si>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</si>
  <si>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</si>
  <si>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</si>
  <si>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</si>
  <si>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</si>
  <si>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</si>
  <si>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</si>
  <si>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</si>
  <si>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</si>
  <si>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</si>
  <si>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</si>
  <si>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</si>
  <si>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</si>
  <si>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</si>
  <si>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</si>
  <si>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</si>
  <si>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</si>
  <si>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</si>
  <si>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</si>
  <si>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</si>
  <si>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</si>
  <si>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</si>
  <si>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</si>
  <si>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</si>
  <si>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</si>
  <si>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</si>
  <si>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</si>
  <si>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</si>
  <si>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</si>
  <si>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</si>
  <si>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</si>
  <si>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</si>
  <si>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</si>
  <si>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</si>
  <si>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</si>
  <si>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</si>
  <si>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</si>
  <si>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</si>
  <si>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</si>
  <si>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</si>
  <si>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</si>
  <si>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</si>
  <si>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</si>
  <si>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</si>
  <si>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</si>
  <si>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</si>
  <si>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</si>
  <si>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</si>
  <si>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</si>
  <si>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</si>
  <si>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</si>
  <si>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</si>
  <si>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</si>
  <si>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</si>
  <si>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</si>
  <si>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</si>
  <si>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</si>
  <si>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</si>
  <si>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</si>
  <si>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</si>
  <si>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</si>
  <si>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</si>
  <si>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</si>
  <si>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</si>
  <si>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</si>
  <si>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</si>
  <si>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</si>
  <si>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</si>
  <si>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</si>
  <si>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</si>
  <si>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</si>
  <si>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</si>
  <si>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</si>
  <si>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</si>
  <si>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</si>
  <si>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</si>
  <si>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</si>
  <si>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</si>
  <si>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</si>
  <si>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</si>
  <si>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</si>
  <si>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</si>
  <si>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</si>
  <si>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</si>
  <si>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</si>
  <si>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</si>
  <si>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</si>
  <si>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</si>
  <si>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</si>
  <si>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</si>
  <si>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</si>
  <si>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</si>
  <si>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</si>
  <si>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</si>
  <si>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</si>
  <si>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</si>
  <si>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</si>
  <si>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</si>
  <si>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</si>
  <si>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</si>
  <si>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</si>
  <si>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</si>
  <si>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</si>
  <si>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</si>
  <si>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</si>
  <si>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</si>
  <si>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</si>
  <si>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</si>
  <si>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</si>
  <si>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</si>
  <si>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</si>
  <si>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</si>
  <si>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</si>
  <si>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</si>
  <si>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</si>
  <si>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</si>
  <si>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</si>
  <si>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</si>
  <si>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</si>
  <si>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</si>
  <si>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</si>
  <si>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</si>
  <si>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</si>
  <si>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</si>
  <si>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</si>
  <si>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</si>
  <si>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</si>
  <si>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</si>
  <si>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</si>
  <si>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</si>
  <si>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</si>
  <si>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</si>
  <si>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</si>
  <si>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</si>
  <si>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</si>
  <si>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</si>
  <si>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</si>
  <si>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</si>
  <si>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</si>
  <si>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</si>
  <si>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</si>
  <si>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</si>
  <si>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</si>
  <si>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</si>
  <si>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</si>
  <si>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</si>
  <si>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</si>
  <si>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</si>
  <si>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</si>
  <si>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</si>
  <si>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</si>
  <si>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</si>
  <si>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</si>
  <si>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</si>
  <si>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</si>
  <si>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</si>
  <si>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</si>
  <si>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</si>
  <si>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</si>
  <si>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</si>
  <si>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</si>
  <si>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</si>
  <si>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</si>
  <si>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</si>
  <si>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</si>
  <si>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</si>
  <si>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</si>
  <si>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</si>
  <si>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</si>
  <si>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</si>
  <si>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</si>
  <si>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</si>
  <si>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</si>
  <si>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</si>
  <si>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</si>
  <si>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</si>
  <si>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</si>
  <si>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</si>
  <si>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</si>
  <si>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</si>
  <si>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</si>
  <si>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</si>
  <si>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</si>
  <si>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</si>
  <si>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</si>
  <si>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</si>
  <si>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</si>
  <si>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</si>
  <si>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</si>
  <si>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</si>
  <si>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</si>
  <si>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</si>
  <si>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</si>
  <si>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</si>
  <si>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</si>
  <si>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</si>
  <si>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</si>
  <si>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</si>
  <si>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</si>
  <si>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</si>
  <si>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</si>
  <si>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</si>
  <si>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</si>
  <si>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</si>
  <si>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</si>
  <si>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</si>
  <si>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</si>
  <si>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</si>
  <si>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</si>
  <si>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</si>
  <si>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</si>
  <si>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</si>
  <si>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</si>
  <si>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</si>
  <si>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</si>
  <si>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</si>
  <si>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</si>
  <si>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</si>
  <si>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</si>
  <si>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</si>
  <si>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</si>
  <si>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</si>
  <si>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</si>
  <si>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</si>
  <si>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</si>
  <si>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</si>
  <si>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</si>
  <si>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</si>
  <si>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</si>
  <si>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</si>
  <si>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</si>
  <si>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</si>
  <si>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</si>
  <si>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</si>
  <si>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</si>
  <si>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</si>
  <si>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</si>
  <si>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</si>
  <si>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</si>
  <si>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</si>
  <si>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</si>
  <si>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</si>
  <si>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</si>
  <si>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</si>
  <si>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</si>
  <si>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</si>
  <si>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</si>
  <si>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</si>
  <si>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</si>
  <si>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</si>
  <si>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</si>
  <si>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</si>
  <si>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</si>
  <si>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</si>
  <si>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</si>
  <si>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</si>
  <si>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</si>
  <si>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</si>
  <si>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</si>
  <si>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</si>
  <si>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</si>
  <si>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</si>
  <si>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</si>
  <si>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</si>
  <si>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</si>
  <si>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</si>
  <si>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</si>
  <si>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</si>
  <si>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</si>
  <si>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</si>
  <si>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</si>
  <si>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</si>
  <si>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</si>
  <si>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</si>
  <si>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</si>
  <si>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</si>
  <si>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</si>
  <si>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</si>
  <si>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</si>
  <si>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</si>
  <si>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</si>
  <si>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</si>
  <si>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</si>
  <si>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</si>
  <si>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</si>
  <si>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</si>
  <si>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</si>
  <si>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</si>
  <si>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</si>
  <si>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</si>
  <si>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</si>
  <si>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</si>
  <si>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</si>
  <si>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</si>
  <si>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</si>
  <si>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</si>
  <si>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</si>
  <si>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</si>
  <si>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</si>
  <si>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</si>
  <si>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</si>
  <si>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</si>
  <si>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</si>
  <si>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</si>
  <si>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</si>
  <si>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</si>
  <si>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</si>
  <si>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</si>
  <si>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</si>
  <si>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</si>
  <si>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</si>
  <si>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</si>
  <si>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</si>
  <si>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</si>
  <si>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</si>
  <si>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</si>
  <si>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</si>
  <si>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</si>
  <si>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</si>
  <si>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</si>
  <si>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</si>
  <si>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</si>
  <si>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</si>
  <si>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</si>
  <si>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</si>
  <si>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</si>
  <si>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</si>
  <si>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</si>
  <si>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</si>
  <si>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</si>
  <si>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</si>
  <si>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</si>
  <si>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</si>
  <si>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</si>
  <si>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</si>
  <si>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</si>
  <si>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</si>
  <si>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</si>
  <si>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</si>
  <si>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</si>
  <si>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</si>
  <si>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</si>
  <si>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</si>
  <si>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</si>
  <si>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</si>
  <si>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</si>
  <si>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</si>
  <si>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</si>
  <si>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</si>
  <si>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</si>
  <si>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</si>
  <si>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</si>
  <si>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</si>
  <si>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</si>
  <si>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</si>
  <si>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</si>
  <si>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</si>
  <si>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</si>
  <si>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</si>
  <si>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</si>
  <si>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</si>
  <si>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</si>
  <si>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</si>
  <si>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</si>
  <si>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</si>
  <si>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</si>
  <si>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</si>
  <si>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</si>
  <si>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</si>
  <si>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</si>
  <si>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</si>
  <si>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</si>
  <si>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</si>
  <si>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</si>
  <si>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</si>
  <si>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</si>
  <si>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</si>
  <si>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</si>
  <si>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</si>
  <si>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</si>
  <si>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</si>
  <si>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</si>
  <si>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</si>
  <si>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</si>
  <si>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</si>
  <si>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</si>
  <si>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</si>
  <si>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</si>
  <si>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</si>
  <si>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</si>
  <si>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</si>
  <si>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</si>
  <si>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</si>
  <si>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</si>
  <si>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</si>
  <si>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</si>
  <si>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</si>
  <si>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</si>
  <si>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</si>
  <si>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</si>
  <si>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</si>
  <si>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</si>
  <si>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</si>
  <si>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</si>
  <si>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</si>
  <si>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</si>
  <si>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</si>
  <si>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</si>
  <si>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</si>
  <si>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</si>
  <si>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</si>
  <si>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</si>
  <si>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</si>
  <si>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</si>
  <si>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</si>
  <si>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</si>
  <si>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</si>
  <si>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</si>
  <si>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</si>
  <si>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</si>
  <si>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</si>
  <si>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</si>
  <si>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</si>
  <si>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</si>
  <si>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</si>
  <si>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</si>
  <si>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</si>
  <si>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</si>
  <si>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</si>
  <si>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</si>
  <si>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</si>
  <si>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</si>
  <si>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</si>
  <si>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</si>
  <si>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</si>
  <si>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</si>
  <si>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</si>
  <si>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</si>
  <si>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</si>
  <si>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</si>
  <si>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</si>
  <si>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</si>
  <si>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</si>
  <si>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</si>
  <si>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</si>
  <si>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</si>
  <si>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</si>
  <si>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</si>
  <si>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</si>
  <si>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</si>
  <si>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</si>
  <si>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</si>
  <si>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</si>
  <si>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</si>
  <si>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</si>
  <si>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</si>
  <si>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</si>
  <si>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</si>
  <si>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</si>
  <si>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</si>
  <si>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</si>
  <si>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</si>
  <si>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</si>
  <si>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</si>
  <si>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</si>
  <si>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</si>
  <si>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</si>
  <si>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</si>
  <si>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</si>
  <si>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</si>
  <si>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</si>
  <si>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</si>
  <si>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</si>
  <si>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</si>
  <si>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</si>
  <si>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</si>
  <si>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</si>
  <si>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</si>
  <si>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</si>
  <si>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</si>
  <si>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</si>
  <si>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</si>
  <si>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</si>
  <si>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</si>
  <si>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</si>
  <si>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</si>
  <si>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</si>
  <si>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</si>
  <si>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</si>
  <si>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</si>
  <si>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</si>
  <si>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</si>
  <si>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</si>
  <si>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</si>
  <si>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</si>
  <si>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</si>
  <si>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</si>
  <si>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</si>
  <si>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</si>
  <si>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</si>
  <si>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</si>
  <si>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</si>
  <si>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</si>
  <si>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</si>
  <si>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</si>
  <si>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</si>
  <si>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</si>
  <si>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</si>
  <si>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</si>
  <si>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</si>
  <si>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</si>
  <si>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</si>
  <si>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</si>
  <si>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</si>
  <si>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</si>
  <si>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</si>
  <si>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</si>
  <si>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</si>
  <si>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</si>
  <si>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</si>
  <si>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</si>
  <si>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</si>
  <si>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</si>
  <si>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</si>
  <si>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</si>
  <si>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</si>
  <si>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</si>
  <si>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</si>
  <si>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</si>
  <si>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</si>
  <si>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</si>
  <si>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</si>
  <si>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</si>
  <si>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</si>
  <si>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</si>
  <si>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</si>
  <si>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</si>
  <si>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</si>
  <si>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</si>
  <si>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</si>
  <si>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</si>
  <si>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</si>
  <si>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</si>
  <si>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</si>
  <si>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</si>
  <si>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</si>
  <si>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</si>
  <si>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</si>
  <si>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</si>
  <si>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</si>
  <si>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</si>
  <si>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</si>
  <si>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</si>
  <si>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</si>
  <si>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</si>
  <si>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</si>
  <si>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</si>
  <si>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</si>
  <si>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</si>
  <si>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</si>
  <si>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</si>
  <si>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</si>
  <si>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</si>
  <si>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</si>
  <si>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</si>
  <si>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</si>
  <si>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</si>
  <si>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</si>
  <si>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</si>
  <si>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</si>
  <si>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</si>
  <si>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</si>
  <si>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</si>
  <si>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</si>
  <si>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</si>
  <si>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</si>
  <si>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</si>
  <si>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</si>
  <si>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</si>
  <si>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</si>
  <si>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</si>
  <si>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</si>
  <si>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</si>
  <si>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</si>
  <si>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</si>
  <si>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</si>
  <si>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</si>
  <si>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</si>
  <si>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</si>
  <si>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</si>
  <si>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</si>
  <si>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</si>
  <si>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</si>
  <si>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</si>
  <si>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</si>
  <si>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</si>
  <si>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</si>
  <si>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</si>
  <si>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</si>
  <si>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</si>
  <si>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</si>
  <si>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</si>
  <si>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</si>
  <si>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</si>
  <si>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</si>
  <si>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</si>
  <si>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</si>
  <si>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</si>
  <si>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</si>
  <si>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</si>
  <si>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</si>
  <si>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</si>
  <si>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</si>
  <si>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</si>
  <si>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</si>
  <si>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</si>
  <si>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</si>
  <si>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</si>
  <si>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</si>
  <si>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</si>
  <si>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</si>
  <si>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</si>
  <si>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</si>
  <si>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</si>
  <si>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</si>
  <si>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</si>
  <si>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</si>
  <si>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</si>
  <si>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</si>
  <si>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</si>
  <si>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</si>
  <si>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</si>
  <si>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</si>
  <si>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</si>
  <si>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</si>
  <si>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</si>
  <si>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</si>
  <si>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</si>
  <si>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</si>
  <si>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</si>
  <si>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</si>
  <si>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</si>
  <si>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</si>
  <si>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</si>
  <si>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</si>
  <si>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</si>
  <si>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</si>
  <si>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</si>
  <si>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</si>
  <si>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</si>
  <si>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</si>
  <si>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</si>
  <si>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</si>
  <si>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</si>
  <si>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</si>
  <si>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</si>
  <si>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</si>
  <si>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</si>
  <si>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</si>
  <si>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</si>
  <si>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</si>
  <si>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</si>
  <si>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</si>
  <si>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</si>
  <si>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</si>
  <si>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</si>
  <si>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</si>
  <si>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</si>
  <si>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</si>
  <si>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</si>
  <si>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</si>
  <si>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</si>
  <si>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</si>
  <si>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</si>
  <si>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</si>
  <si>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</si>
  <si>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</si>
  <si>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</si>
  <si>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</si>
  <si>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</si>
  <si>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</si>
  <si>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</si>
  <si>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</si>
  <si>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</si>
  <si>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</si>
  <si>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</si>
  <si>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</si>
  <si>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</si>
  <si>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</si>
  <si>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</si>
  <si>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</si>
  <si>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</si>
  <si>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</si>
  <si>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</si>
  <si>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</si>
  <si>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</si>
  <si>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</si>
  <si>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</si>
  <si>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</si>
  <si>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</si>
  <si>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</si>
  <si>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</si>
  <si>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</si>
  <si>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</si>
  <si>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</si>
  <si>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</si>
  <si>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</si>
  <si>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</si>
  <si>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</si>
  <si>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</si>
  <si>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</si>
  <si>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</si>
  <si>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</si>
  <si>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</si>
  <si>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</si>
  <si>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</si>
  <si>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</si>
  <si>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</si>
  <si>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</si>
  <si>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</si>
  <si>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</si>
  <si>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</si>
  <si>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</si>
  <si>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</si>
  <si>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</si>
  <si>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</si>
  <si>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</si>
  <si>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</si>
  <si>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</si>
  <si>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</si>
  <si>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</si>
  <si>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</si>
  <si>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</si>
  <si>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</si>
  <si>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</si>
  <si>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</si>
  <si>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</si>
  <si>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</si>
  <si>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</si>
  <si>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</si>
  <si>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</si>
  <si>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</si>
  <si>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</si>
  <si>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</si>
  <si>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</si>
  <si>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</si>
  <si>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</si>
  <si>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</si>
  <si>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</si>
  <si>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</si>
  <si>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</si>
  <si>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</si>
  <si>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</si>
  <si>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</si>
  <si>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</si>
  <si>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</si>
  <si>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</si>
  <si>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</si>
  <si>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</si>
  <si>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</si>
  <si>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</si>
  <si>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</si>
  <si>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</si>
  <si>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</si>
  <si>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</si>
  <si>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</si>
  <si>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</si>
  <si>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</si>
  <si>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</si>
  <si>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</si>
  <si>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</si>
  <si>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</si>
  <si>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</si>
  <si>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</si>
  <si>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</si>
  <si>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</si>
  <si>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</si>
  <si>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</si>
  <si>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</si>
  <si>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</si>
  <si>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</si>
  <si>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</si>
  <si>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</si>
  <si>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</si>
  <si>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</si>
  <si>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</si>
  <si>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</si>
  <si>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</si>
  <si>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</si>
  <si>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</si>
  <si>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</si>
  <si>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</si>
  <si>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</si>
  <si>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</si>
  <si>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</si>
  <si>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</si>
  <si>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</si>
  <si>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</si>
  <si>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</si>
  <si>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</si>
  <si>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</si>
  <si>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</si>
  <si>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</si>
  <si>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</si>
  <si>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</si>
  <si>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</si>
  <si>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</si>
  <si>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</si>
  <si>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</si>
  <si>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</si>
  <si>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</si>
  <si>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</si>
  <si>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</si>
  <si>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</si>
  <si>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</si>
  <si>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</si>
  <si>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</si>
  <si>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</si>
  <si>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</si>
  <si>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</si>
  <si>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</si>
  <si>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</si>
  <si>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</si>
  <si>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</si>
  <si>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</si>
  <si>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</si>
  <si>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</si>
  <si>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</si>
  <si>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</si>
  <si>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</si>
  <si>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</si>
  <si>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</si>
  <si>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</si>
  <si>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</si>
  <si>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</si>
  <si>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</si>
  <si>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</si>
  <si>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</si>
  <si>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</si>
  <si>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</si>
  <si>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</si>
  <si>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</si>
  <si>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</si>
  <si>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</si>
  <si>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</si>
  <si>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</si>
  <si>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</si>
  <si>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</si>
  <si>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</si>
  <si>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</si>
  <si>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</si>
  <si>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</si>
  <si>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</si>
  <si>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</si>
  <si>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</si>
  <si>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</si>
  <si>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</si>
  <si>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</si>
  <si>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</si>
  <si>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</si>
  <si>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</si>
  <si>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</si>
  <si>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</si>
  <si>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</si>
  <si>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</si>
  <si>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</si>
  <si>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</si>
  <si>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</si>
  <si>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</si>
  <si>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</si>
  <si>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</si>
  <si>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</si>
  <si>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</si>
  <si>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</si>
  <si>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</si>
  <si>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</si>
  <si>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</si>
  <si>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</si>
  <si>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</si>
  <si>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</si>
  <si>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</si>
  <si>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</si>
  <si>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</si>
  <si>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</si>
  <si>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</si>
  <si>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</si>
  <si>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</si>
  <si>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</si>
  <si>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</si>
  <si>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</si>
  <si>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</si>
  <si>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</si>
  <si>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</si>
  <si>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</si>
  <si>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</si>
  <si>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</si>
  <si>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</si>
  <si>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</si>
  <si>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</si>
  <si>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</si>
  <si>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</si>
  <si>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</si>
  <si>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</si>
  <si>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</si>
  <si>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</si>
  <si>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</si>
  <si>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</si>
  <si>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</si>
  <si>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</si>
  <si>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</si>
  <si>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</si>
  <si>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</si>
  <si>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</si>
  <si>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</si>
  <si>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</si>
  <si>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</si>
  <si>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</si>
  <si>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</si>
  <si>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</si>
  <si>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</si>
  <si>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</si>
  <si>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</si>
  <si>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</si>
  <si>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</si>
  <si>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</si>
  <si>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</si>
  <si>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</si>
  <si>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</si>
  <si>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</si>
  <si>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</si>
  <si>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</si>
  <si>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</si>
  <si>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</si>
  <si>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</si>
  <si>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</si>
  <si>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</si>
  <si>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</si>
  <si>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</si>
  <si>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</si>
  <si>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</si>
  <si>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</si>
  <si>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</si>
  <si>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</si>
  <si>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</si>
  <si>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</si>
  <si>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</si>
  <si>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</si>
  <si>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</si>
  <si>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</si>
  <si>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</si>
  <si>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</si>
  <si>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</si>
  <si>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</si>
  <si>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</si>
  <si>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</si>
  <si>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</si>
  <si>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</si>
  <si>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</si>
  <si>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</si>
  <si>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</si>
  <si>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</si>
  <si>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</si>
  <si>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</si>
  <si>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</si>
  <si>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</si>
  <si>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</si>
  <si>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</si>
  <si>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</si>
  <si>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</si>
  <si>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</si>
  <si>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</si>
  <si>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</si>
  <si>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</si>
  <si>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</si>
  <si>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</si>
  <si>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</si>
  <si>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</si>
  <si>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</si>
  <si>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</si>
  <si>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</si>
  <si>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</si>
  <si>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</si>
  <si>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</si>
  <si>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</si>
  <si>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</si>
  <si>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</si>
  <si>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</si>
  <si>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</si>
  <si>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</si>
  <si>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</si>
  <si>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</si>
  <si>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</si>
  <si>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</si>
  <si>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</si>
  <si>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</si>
  <si>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</si>
  <si>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</si>
  <si>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</si>
  <si>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</si>
  <si>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</si>
  <si>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</si>
  <si>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</si>
  <si>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</si>
  <si>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</si>
  <si>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</si>
  <si>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</si>
  <si>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</si>
  <si>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</si>
  <si>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</si>
  <si>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</si>
  <si>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</si>
  <si>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</si>
  <si>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</si>
  <si>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</si>
  <si>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</si>
  <si>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</si>
  <si>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</si>
  <si>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</si>
  <si>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</si>
  <si>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</si>
  <si>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</si>
  <si>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</si>
  <si>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</si>
  <si>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</si>
  <si>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</si>
  <si>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</si>
  <si>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</si>
  <si>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</si>
  <si>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</si>
  <si>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</si>
  <si>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</si>
  <si>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</si>
  <si>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</si>
  <si>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</si>
  <si>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</si>
  <si>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</si>
  <si>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</si>
  <si>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</si>
  <si>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</si>
  <si>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</si>
  <si>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</si>
  <si>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</si>
  <si>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</si>
  <si>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</si>
  <si>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</si>
  <si>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</si>
  <si>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</si>
  <si>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</si>
  <si>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</si>
  <si>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</si>
  <si>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</si>
  <si>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</si>
  <si>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</si>
  <si>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</si>
  <si>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</si>
  <si>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</si>
  <si>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</si>
  <si>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</si>
  <si>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</si>
  <si>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</si>
  <si>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</si>
  <si>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</si>
  <si>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</si>
  <si>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</si>
  <si>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</si>
  <si>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</si>
  <si>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</si>
  <si>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</si>
  <si>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</si>
  <si>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</si>
  <si>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</si>
  <si>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</si>
  <si>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</si>
  <si>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</si>
  <si>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</si>
  <si>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</si>
  <si>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</si>
  <si>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</si>
  <si>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</si>
  <si>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</si>
  <si>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</si>
  <si>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</si>
  <si>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</si>
  <si>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</si>
  <si>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</si>
  <si>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</si>
  <si>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</si>
  <si>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</si>
  <si>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</si>
  <si>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</si>
  <si>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</si>
  <si>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</si>
  <si>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</si>
  <si>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</si>
  <si>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</si>
  <si>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</si>
  <si>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</si>
  <si>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</si>
  <si>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</si>
  <si>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</si>
  <si>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</si>
  <si>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</si>
  <si>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</si>
  <si>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</si>
  <si>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</si>
  <si>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</si>
  <si>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</si>
  <si>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</si>
  <si>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</si>
  <si>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</si>
  <si>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</si>
  <si>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</si>
  <si>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</si>
  <si>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</si>
  <si>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</si>
  <si>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</si>
  <si>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</si>
  <si>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</si>
  <si>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</si>
  <si>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</si>
  <si>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</si>
  <si>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</si>
  <si>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</si>
  <si>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</si>
  <si>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</si>
  <si>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</si>
  <si>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</si>
  <si>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</si>
  <si>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</si>
  <si>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</si>
  <si>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</si>
  <si>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</si>
  <si>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</si>
  <si>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</si>
  <si>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</si>
  <si>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</si>
  <si>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</si>
  <si>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</si>
  <si>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</si>
  <si>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</si>
  <si>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</si>
  <si>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</si>
  <si>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</si>
  <si>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</si>
  <si>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</si>
  <si>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</si>
  <si>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</si>
  <si>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</si>
  <si>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</si>
  <si>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</si>
  <si>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</si>
  <si>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</si>
  <si>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</si>
  <si>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</si>
  <si>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</si>
  <si>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</si>
  <si>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</si>
  <si>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</si>
  <si>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</si>
  <si>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</si>
  <si>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</si>
  <si>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</si>
  <si>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</si>
  <si>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</si>
  <si>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</si>
  <si>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</si>
  <si>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</si>
  <si>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</si>
  <si>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</si>
  <si>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</si>
  <si>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</si>
  <si>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</si>
  <si>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</si>
  <si>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</si>
  <si>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</si>
  <si>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</si>
  <si>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</si>
  <si>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</si>
  <si>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</si>
  <si>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</si>
  <si>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</si>
  <si>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</si>
  <si>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</si>
  <si>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</si>
  <si>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</si>
  <si>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</si>
  <si>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</si>
  <si>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</si>
  <si>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</si>
  <si>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</si>
  <si>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</si>
  <si>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</si>
  <si>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</si>
  <si>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</si>
  <si>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</si>
  <si>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</si>
  <si>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</si>
  <si>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</si>
  <si>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</si>
  <si>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</si>
  <si>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</si>
  <si>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</si>
  <si>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</si>
  <si>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</si>
  <si>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</si>
  <si>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</si>
  <si>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</si>
  <si>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</si>
  <si>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</si>
  <si>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</si>
  <si>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</si>
  <si>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</si>
  <si>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</si>
  <si>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</si>
  <si>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</si>
  <si>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</si>
  <si>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</si>
  <si>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</si>
  <si>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</si>
  <si>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</si>
  <si>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</si>
  <si>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</si>
  <si>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</si>
  <si>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</si>
  <si>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</si>
  <si>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</si>
  <si>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</si>
  <si>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</si>
  <si>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</si>
  <si>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</si>
  <si>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</si>
  <si>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</si>
  <si>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</si>
  <si>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</si>
  <si>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</si>
  <si>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</si>
  <si>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</si>
  <si>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</si>
  <si>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</si>
  <si>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</si>
  <si>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</si>
  <si>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</si>
  <si>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</si>
  <si>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</si>
  <si>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</si>
  <si>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</si>
  <si>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</si>
  <si>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</si>
  <si>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</si>
  <si>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</si>
  <si>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</si>
  <si>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</si>
  <si>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</si>
  <si>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</si>
  <si>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</si>
  <si>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</si>
  <si>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</si>
  <si>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</si>
  <si>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</si>
  <si>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</si>
  <si>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</si>
  <si>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</si>
  <si>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</si>
  <si>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</si>
  <si>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</si>
  <si>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</si>
  <si>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</si>
  <si>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</si>
  <si>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</si>
  <si>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</si>
  <si>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</si>
  <si>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</si>
  <si>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</si>
  <si>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</si>
  <si>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</si>
  <si>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</si>
  <si>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</si>
  <si>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</si>
  <si>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</si>
  <si>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</si>
  <si>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</si>
  <si>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</si>
  <si>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</si>
  <si>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</si>
  <si>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</si>
  <si>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</si>
  <si>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</si>
  <si>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</si>
  <si>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</si>
  <si>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</si>
  <si>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</si>
  <si>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</si>
  <si>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</si>
  <si>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</si>
  <si>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</si>
  <si>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</si>
  <si>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</si>
  <si>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</si>
  <si>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</si>
  <si>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</si>
  <si>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</si>
  <si>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</si>
  <si>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</si>
  <si>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</si>
  <si>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</si>
  <si>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</si>
  <si>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</si>
  <si>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</si>
  <si>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</si>
  <si>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</si>
  <si>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</si>
  <si>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</si>
  <si>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</si>
  <si>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</si>
  <si>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</si>
  <si>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</si>
  <si>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</si>
  <si>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</si>
  <si>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</si>
  <si>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</si>
  <si>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</si>
  <si>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</si>
  <si>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</si>
  <si>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</si>
  <si>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</si>
  <si>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</si>
  <si>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</si>
  <si>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</si>
  <si>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</si>
  <si>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</si>
  <si>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</si>
  <si>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</si>
  <si>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</si>
  <si>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</si>
  <si>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</si>
  <si>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</si>
  <si>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</si>
  <si>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</si>
  <si>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</si>
  <si>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</si>
  <si>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</si>
  <si>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</si>
  <si>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</si>
  <si>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</si>
  <si>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</si>
  <si>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</si>
  <si>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</si>
  <si>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</si>
  <si>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</si>
  <si>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</si>
  <si>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</si>
  <si>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</si>
  <si>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</si>
  <si>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</si>
  <si>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</si>
  <si>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</si>
  <si>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</si>
  <si>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</si>
  <si>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</si>
  <si>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</si>
  <si>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</si>
  <si>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</si>
  <si>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</si>
  <si>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</si>
  <si>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</si>
  <si>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</si>
  <si>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</si>
  <si>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</si>
  <si>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</si>
  <si>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</si>
  <si>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</si>
  <si>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</si>
  <si>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</si>
  <si>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</si>
  <si>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</si>
  <si>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</si>
  <si>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</si>
  <si>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</si>
  <si>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</si>
  <si>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</si>
  <si>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</si>
  <si>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</si>
  <si>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</si>
  <si>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</si>
  <si>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</si>
  <si>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</si>
  <si>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</si>
  <si>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</si>
  <si>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</si>
  <si>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</si>
  <si>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</si>
  <si>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</si>
  <si>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</si>
  <si>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</si>
  <si>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</si>
  <si>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</si>
  <si>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</si>
  <si>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</si>
  <si>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</si>
  <si>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</si>
  <si>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</si>
  <si>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</si>
  <si>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</si>
  <si>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</si>
  <si>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</si>
  <si>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</si>
  <si>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</si>
  <si>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</si>
  <si>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</si>
  <si>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</si>
  <si>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</si>
  <si>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</si>
  <si>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</si>
  <si>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</si>
  <si>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</si>
  <si>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</si>
  <si>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</si>
  <si>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</si>
  <si>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</si>
  <si>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</si>
  <si>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</si>
  <si>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</si>
  <si>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</si>
  <si>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</si>
  <si>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</si>
  <si>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</si>
  <si>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</si>
  <si>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</si>
  <si>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</si>
  <si>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</si>
  <si>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</si>
  <si>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</si>
  <si>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</si>
  <si>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</si>
  <si>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</si>
  <si>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</si>
  <si>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</si>
  <si>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</si>
  <si>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</si>
  <si>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</si>
  <si>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</si>
  <si>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</si>
  <si>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</si>
  <si>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</si>
  <si>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</si>
  <si>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</si>
  <si>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</si>
  <si>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</si>
  <si>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</si>
  <si>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</si>
  <si>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</si>
  <si>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</si>
  <si>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</si>
  <si>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</si>
  <si>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</si>
  <si>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</si>
  <si>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</si>
  <si>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</si>
  <si>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</si>
  <si>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</si>
  <si>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</si>
  <si>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</si>
  <si>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</si>
  <si>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</si>
  <si>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</si>
  <si>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</si>
  <si>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</si>
  <si>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</si>
  <si>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</si>
  <si>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</si>
  <si>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</si>
  <si>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</si>
  <si>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</si>
  <si>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</si>
  <si>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</si>
  <si>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</si>
  <si>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</si>
  <si>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</si>
  <si>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</si>
  <si>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</si>
  <si>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</si>
  <si>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</si>
  <si>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</si>
  <si>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</si>
  <si>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</si>
  <si>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</si>
  <si>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</si>
  <si>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</si>
  <si>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</si>
  <si>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</si>
  <si>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</si>
  <si>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</si>
  <si>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</si>
  <si>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</si>
  <si>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</si>
  <si>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</si>
  <si>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</si>
  <si>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</si>
  <si>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</si>
  <si>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</si>
  <si>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</si>
  <si>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</si>
  <si>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</si>
  <si>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</si>
  <si>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</si>
  <si>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</si>
  <si>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</si>
  <si>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</si>
  <si>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</si>
  <si>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</si>
  <si>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</si>
  <si>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</si>
  <si>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</si>
  <si>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</si>
  <si>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</si>
  <si>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</si>
  <si>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</si>
  <si>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</si>
  <si>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</si>
  <si>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</si>
  <si>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</si>
  <si>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</si>
  <si>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</si>
  <si>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</si>
  <si>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</si>
  <si>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</si>
  <si>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</si>
  <si>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</si>
  <si>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</si>
  <si>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</si>
  <si>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</si>
  <si>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</si>
  <si>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</si>
  <si>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</si>
  <si>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</si>
  <si>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</si>
  <si>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</si>
  <si>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</si>
  <si>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</si>
  <si>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</si>
  <si>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</si>
  <si>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</si>
  <si>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</si>
  <si>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</si>
  <si>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</si>
  <si>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</si>
  <si>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</si>
  <si>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</si>
  <si>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</si>
  <si>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</si>
  <si>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</si>
  <si>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</si>
  <si>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</si>
  <si>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</si>
  <si>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</si>
  <si>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</si>
  <si>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</si>
  <si>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</si>
  <si>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</si>
  <si>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</si>
  <si>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</si>
  <si>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</si>
  <si>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</si>
  <si>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</si>
  <si>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</si>
  <si>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</si>
  <si>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</si>
  <si>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</si>
  <si>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</si>
  <si>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</si>
  <si>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</si>
  <si>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</si>
  <si>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</si>
  <si>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</si>
  <si>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</si>
  <si>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</si>
  <si>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</si>
  <si>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</si>
  <si>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</si>
  <si>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</si>
  <si>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</si>
  <si>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</si>
  <si>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</si>
  <si>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</si>
  <si>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</si>
  <si>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</si>
  <si>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</si>
  <si>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</si>
  <si>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</si>
  <si>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</si>
  <si>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</si>
  <si>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</si>
  <si>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</si>
  <si>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</si>
  <si>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</si>
  <si>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</si>
  <si>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</si>
  <si>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</si>
  <si>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</si>
  <si>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</si>
  <si>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</si>
  <si>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</si>
  <si>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</si>
  <si>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</si>
  <si>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</si>
  <si>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</si>
  <si>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</si>
  <si>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</si>
  <si>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</si>
  <si>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</si>
  <si>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</si>
  <si>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</si>
  <si>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</si>
  <si>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</si>
  <si>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</si>
  <si>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</si>
  <si>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</si>
  <si>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</si>
  <si>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</si>
  <si>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</si>
  <si>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</si>
  <si>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</si>
  <si>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</si>
  <si>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</si>
  <si>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</si>
  <si>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</si>
  <si>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</si>
  <si>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</si>
  <si>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</si>
  <si>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</si>
  <si>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</si>
  <si>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</si>
  <si>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</si>
  <si>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</si>
  <si>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</si>
  <si>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</si>
  <si>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</si>
  <si>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</si>
  <si>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</si>
  <si>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</si>
  <si>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</si>
  <si>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</si>
  <si>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</si>
  <si>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</si>
  <si>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</si>
  <si>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</si>
  <si>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</si>
  <si>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</si>
  <si>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</si>
  <si>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</si>
  <si>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</si>
  <si>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</si>
  <si>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</si>
  <si>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</si>
  <si>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</si>
  <si>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</si>
  <si>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</si>
  <si>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</si>
  <si>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</si>
  <si>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</si>
  <si>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</si>
  <si>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</si>
  <si>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</si>
  <si>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</si>
  <si>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</si>
  <si>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</si>
  <si>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</si>
  <si>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</si>
  <si>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</si>
  <si>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</si>
  <si>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</si>
  <si>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</si>
  <si>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</si>
  <si>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</si>
  <si>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</si>
  <si>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</si>
  <si>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</si>
  <si>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</si>
  <si>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</si>
  <si>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</si>
  <si>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</si>
  <si>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</si>
  <si>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</si>
  <si>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</si>
  <si>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</si>
  <si>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</si>
  <si>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</si>
  <si>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</si>
  <si>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</si>
  <si>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</si>
  <si>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</si>
  <si>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</si>
  <si>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</si>
  <si>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</si>
  <si>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</si>
  <si>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</si>
  <si>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</si>
  <si>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</si>
  <si>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</si>
  <si>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</si>
  <si>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</si>
  <si>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</si>
  <si>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</si>
  <si>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</si>
  <si>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</si>
  <si>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</si>
  <si>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</si>
  <si>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</si>
  <si>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</si>
  <si>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</si>
  <si>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</si>
  <si>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</si>
  <si>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</si>
  <si>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</si>
  <si>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</si>
  <si>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</si>
  <si>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</si>
  <si>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</si>
  <si>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</si>
  <si>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</si>
  <si>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</si>
  <si>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</si>
  <si>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</si>
  <si>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</si>
  <si>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</si>
  <si>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</si>
  <si>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</si>
  <si>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</si>
  <si>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</si>
  <si>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</si>
  <si>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</si>
  <si>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</si>
  <si>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</si>
  <si>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</si>
  <si>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</si>
  <si>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</si>
  <si>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</si>
  <si>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</si>
  <si>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</si>
  <si>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</si>
  <si>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</si>
  <si>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</si>
  <si>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</si>
  <si>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</si>
  <si>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</si>
  <si>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</si>
  <si>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</si>
  <si>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</si>
  <si>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</si>
  <si>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</si>
  <si>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</si>
  <si>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</si>
  <si>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</si>
  <si>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</si>
  <si>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</si>
  <si>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</si>
  <si>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</si>
  <si>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</si>
  <si>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</si>
  <si>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</si>
  <si>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</si>
  <si>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</si>
  <si>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</si>
  <si>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</si>
  <si>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</si>
  <si>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</si>
  <si>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</si>
  <si>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</si>
  <si>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</si>
  <si>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</si>
  <si>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</si>
  <si>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</si>
  <si>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</si>
  <si>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</si>
  <si>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</si>
  <si>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</si>
  <si>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</si>
  <si>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</si>
  <si>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</si>
  <si>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</si>
  <si>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</si>
  <si>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</si>
  <si>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</si>
  <si>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</si>
  <si>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</si>
  <si>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</si>
  <si>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</si>
  <si>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</si>
  <si>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</si>
  <si>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</si>
  <si>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</si>
  <si>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</si>
  <si>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</si>
  <si>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</si>
  <si>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</si>
  <si>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</si>
  <si>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</si>
  <si>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</si>
  <si>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</si>
  <si>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</si>
  <si>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</si>
  <si>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</si>
  <si>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</si>
  <si>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</si>
  <si>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</si>
  <si>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</si>
  <si>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</si>
  <si>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</si>
  <si>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</si>
  <si>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</si>
  <si>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</si>
  <si>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</si>
  <si>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</si>
  <si>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</si>
  <si>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</si>
  <si>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</si>
  <si>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</si>
  <si>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</si>
  <si>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</si>
  <si>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</si>
  <si>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</si>
  <si>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</si>
  <si>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</si>
  <si>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</si>
  <si>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</si>
  <si>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</si>
  <si>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</si>
  <si>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</si>
  <si>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</si>
  <si>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</si>
  <si>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</si>
  <si>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</si>
  <si>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</si>
  <si>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</si>
  <si>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</si>
  <si>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</si>
  <si>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</si>
  <si>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</si>
  <si>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</si>
  <si>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</si>
  <si>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</si>
  <si>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</si>
  <si>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</si>
  <si>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</si>
  <si>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</si>
  <si>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</si>
  <si>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</si>
  <si>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</si>
  <si>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</si>
  <si>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</si>
  <si>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</si>
  <si>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</si>
  <si>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</si>
  <si>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</si>
  <si>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</si>
  <si>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</si>
  <si>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</si>
  <si>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</si>
  <si>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</si>
  <si>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</si>
  <si>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</si>
  <si>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</si>
  <si>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</si>
  <si>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</si>
  <si>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</si>
  <si>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</si>
  <si>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</si>
  <si>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</si>
  <si>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</si>
  <si>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</si>
  <si>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</si>
  <si>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</si>
  <si>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</si>
  <si>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</si>
  <si>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</si>
  <si>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</si>
  <si>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</si>
  <si>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</si>
  <si>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</si>
  <si>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</si>
  <si>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</si>
  <si>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</si>
  <si>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</si>
  <si>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</si>
  <si>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</si>
  <si>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</si>
  <si>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</si>
  <si>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</si>
  <si>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</si>
  <si>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</si>
  <si>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</si>
  <si>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</si>
  <si>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</si>
  <si>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</si>
  <si>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</si>
  <si>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</si>
  <si>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</si>
  <si>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</si>
  <si>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</si>
  <si>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</si>
  <si>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</si>
  <si>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</si>
  <si>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</si>
  <si>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</si>
  <si>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</si>
  <si>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</si>
  <si>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</si>
  <si>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</si>
  <si>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</si>
  <si>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</si>
  <si>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</si>
  <si>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</si>
  <si>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</si>
  <si>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</si>
  <si>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</si>
  <si>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</si>
  <si>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</si>
  <si>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</si>
  <si>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</si>
  <si>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</si>
  <si>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</si>
  <si>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</si>
  <si>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</si>
  <si>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</si>
  <si>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</si>
  <si>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</si>
  <si>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</si>
  <si>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</si>
  <si>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</si>
  <si>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</si>
  <si>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</si>
  <si>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</si>
  <si>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</si>
  <si>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</si>
  <si>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</si>
  <si>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</si>
  <si>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</si>
  <si>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</si>
  <si>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</si>
  <si>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</si>
  <si>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</si>
  <si>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</si>
  <si>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</si>
  <si>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</si>
  <si>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</si>
  <si>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</si>
  <si>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</si>
  <si>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</si>
  <si>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</si>
  <si>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</si>
  <si>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</si>
  <si>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</si>
  <si>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</si>
  <si>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</si>
  <si>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</si>
  <si>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</si>
  <si>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</si>
  <si>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</si>
  <si>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</si>
  <si>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</si>
  <si>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</si>
  <si>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</si>
  <si>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</si>
  <si>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</si>
  <si>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</si>
  <si>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</si>
  <si>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</si>
  <si>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</si>
  <si>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</si>
  <si>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</si>
  <si>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</si>
  <si>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</si>
  <si>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</si>
  <si>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</si>
  <si>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</si>
  <si>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</si>
  <si>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</si>
  <si>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</si>
  <si>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</si>
  <si>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</si>
  <si>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</si>
  <si>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</si>
  <si>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</si>
  <si>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</si>
  <si>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</si>
  <si>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</si>
  <si>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</si>
  <si>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</si>
  <si>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</si>
  <si>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</si>
  <si>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</si>
  <si>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</si>
  <si>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</si>
  <si>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</si>
  <si>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</si>
  <si>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</si>
  <si>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</si>
  <si>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</si>
  <si>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</si>
  <si>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</si>
  <si>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</si>
  <si>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</si>
  <si>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</si>
  <si>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</si>
  <si>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</si>
  <si>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</si>
  <si>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</si>
  <si>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</si>
  <si>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</si>
  <si>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</si>
  <si>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</si>
  <si>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</si>
  <si>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</si>
  <si>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</si>
  <si>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</si>
  <si>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</si>
  <si>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</si>
  <si>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</si>
  <si>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</si>
  <si>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</si>
  <si>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</si>
  <si>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</si>
  <si>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</si>
  <si>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</si>
  <si>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</si>
  <si>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</si>
  <si>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</si>
  <si>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</si>
  <si>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</si>
  <si>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</si>
  <si>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</si>
  <si>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</si>
  <si>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</si>
  <si>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</si>
  <si>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</si>
  <si>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</si>
  <si>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</si>
  <si>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</si>
  <si>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</si>
  <si>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</si>
  <si>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</si>
  <si>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</si>
  <si>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</si>
  <si>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</si>
  <si>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</si>
  <si>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</si>
  <si>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</si>
  <si>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</si>
  <si>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</si>
  <si>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</si>
  <si>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</si>
  <si>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</si>
  <si>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</si>
  <si>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</si>
  <si>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</si>
  <si>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</si>
  <si>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</si>
  <si>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</si>
  <si>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</si>
  <si>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</si>
  <si>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</si>
  <si>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</si>
  <si>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</si>
  <si>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</si>
  <si>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</si>
  <si>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</si>
  <si>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</si>
  <si>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</si>
  <si>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</si>
  <si>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</si>
  <si>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</si>
  <si>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</si>
  <si>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</si>
  <si>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</si>
  <si>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</si>
  <si>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</si>
  <si>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</si>
  <si>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</si>
  <si>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</si>
  <si>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</si>
  <si>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</si>
  <si>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</si>
  <si>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</si>
  <si>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</si>
  <si>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</si>
  <si>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</si>
  <si>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</si>
  <si>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</si>
  <si>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</si>
  <si>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</si>
  <si>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</si>
  <si>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</si>
  <si>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</si>
  <si>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</si>
  <si>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</si>
  <si>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</si>
  <si>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</si>
  <si>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</si>
  <si>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</si>
  <si>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</si>
  <si>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</si>
  <si>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</si>
  <si>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</si>
  <si>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</si>
  <si>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</si>
  <si>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</si>
  <si>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</si>
  <si>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</si>
  <si>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</si>
  <si>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</si>
  <si>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</si>
  <si>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</si>
  <si>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</si>
  <si>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</si>
  <si>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</si>
  <si>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</si>
  <si>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</si>
  <si>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</si>
  <si>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</si>
  <si>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</si>
  <si>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</si>
  <si>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</si>
  <si>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</si>
  <si>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</si>
  <si>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</si>
  <si>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</si>
  <si>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</si>
  <si>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</si>
  <si>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</si>
  <si>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</si>
  <si>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</si>
  <si>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</si>
  <si>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</si>
  <si>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</si>
  <si>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</si>
  <si>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</si>
  <si>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</si>
  <si>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</si>
  <si>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</si>
  <si>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</si>
  <si>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</si>
  <si>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</si>
  <si>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</si>
  <si>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</si>
  <si>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</si>
  <si>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</si>
  <si>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</si>
  <si>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</si>
  <si>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</si>
  <si>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</si>
  <si>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</si>
  <si>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</si>
  <si>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</si>
  <si>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</si>
  <si>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</si>
  <si>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</si>
  <si>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</si>
  <si>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</si>
  <si>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</si>
  <si>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</si>
  <si>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</si>
  <si>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</si>
  <si>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</si>
  <si>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</si>
  <si>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</si>
  <si>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</si>
  <si>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</si>
  <si>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</si>
  <si>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</si>
  <si>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</si>
  <si>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</si>
  <si>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</si>
  <si>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</si>
  <si>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</si>
  <si>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</si>
  <si>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</si>
  <si>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</si>
  <si>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</si>
  <si>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</si>
  <si>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</si>
  <si>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</si>
  <si>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</si>
  <si>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</si>
  <si>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</si>
  <si>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</si>
  <si>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</si>
  <si>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</si>
  <si>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</si>
  <si>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</si>
  <si>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</si>
  <si>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</si>
  <si>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</si>
  <si>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</si>
  <si>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</si>
  <si>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</si>
  <si>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</si>
  <si>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</si>
  <si>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</si>
  <si>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</si>
  <si>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</si>
  <si>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</si>
  <si>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</si>
  <si>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</si>
  <si>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</si>
  <si>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</si>
  <si>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</si>
  <si>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</si>
  <si>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</si>
  <si>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</si>
  <si>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</si>
  <si>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</si>
  <si>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</si>
  <si>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</si>
  <si>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</si>
  <si>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</si>
  <si>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</si>
  <si>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</si>
  <si>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</si>
  <si>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</si>
  <si>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</si>
  <si>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</si>
  <si>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</si>
  <si>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</si>
  <si>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</si>
  <si>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</si>
  <si>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</si>
  <si>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</si>
  <si>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</si>
  <si>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</si>
  <si>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</si>
  <si>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</si>
  <si>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</si>
  <si>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</si>
  <si>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</si>
  <si>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</si>
  <si>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</si>
  <si>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</si>
  <si>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</si>
  <si>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</si>
  <si>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</si>
  <si>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</si>
  <si>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</si>
  <si>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</si>
  <si>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</si>
  <si>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</si>
  <si>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</si>
  <si>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</si>
  <si>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</si>
  <si>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</si>
  <si>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</si>
  <si>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</si>
  <si>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</si>
  <si>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</si>
  <si>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</si>
  <si>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</si>
  <si>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</si>
  <si>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</si>
  <si>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</si>
  <si>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</si>
  <si>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</si>
  <si>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</si>
  <si>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</si>
  <si>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</si>
  <si>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</si>
  <si>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</si>
  <si>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</si>
  <si>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</si>
  <si>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</si>
  <si>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</si>
  <si>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</si>
  <si>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</si>
  <si>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</si>
  <si>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</si>
  <si>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</si>
  <si>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</si>
  <si>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</si>
  <si>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</si>
  <si>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</si>
  <si>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</si>
  <si>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</si>
  <si>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</si>
  <si>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</si>
  <si>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</si>
  <si>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</si>
  <si>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</si>
  <si>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</si>
  <si>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</si>
  <si>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</si>
  <si>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</si>
  <si>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</si>
  <si>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</si>
  <si>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</si>
  <si>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</si>
  <si>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</si>
  <si>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</si>
  <si>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</si>
  <si>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</si>
  <si>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</si>
  <si>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</si>
  <si>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</si>
  <si>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</si>
  <si>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</si>
  <si>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</si>
  <si>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</si>
  <si>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</si>
  <si>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</si>
  <si>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</si>
  <si>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</si>
  <si>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</si>
  <si>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</si>
  <si>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</si>
  <si>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</si>
  <si>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</si>
  <si>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</si>
  <si>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</si>
  <si>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</si>
  <si>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</si>
  <si>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</si>
  <si>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</si>
  <si>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</si>
  <si>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</si>
  <si>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</si>
  <si>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</si>
  <si>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</si>
  <si>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</si>
  <si>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</si>
  <si>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</si>
  <si>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</si>
  <si>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</si>
  <si>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</si>
  <si>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</si>
  <si>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</si>
  <si>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</si>
  <si>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</si>
  <si>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</si>
  <si>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</si>
  <si>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</si>
  <si>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</si>
  <si>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</si>
  <si>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</si>
  <si>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</si>
  <si>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</si>
  <si>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</si>
  <si>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</si>
  <si>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</si>
  <si>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</si>
  <si>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</si>
  <si>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</si>
  <si>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</si>
  <si>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</si>
  <si>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</si>
  <si>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</si>
  <si>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</si>
  <si>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</si>
  <si>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</si>
  <si>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</si>
  <si>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</si>
  <si>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</si>
  <si>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</si>
  <si>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</si>
  <si>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</si>
  <si>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</si>
  <si>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</si>
  <si>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</si>
  <si>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</si>
  <si>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</si>
  <si>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</si>
  <si>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</si>
  <si>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</si>
  <si>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</si>
  <si>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</si>
  <si>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</si>
  <si>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</si>
  <si>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</si>
  <si>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</si>
  <si>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</si>
  <si>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</si>
  <si>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</si>
  <si>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</si>
  <si>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</si>
  <si>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</si>
  <si>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</si>
  <si>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</si>
  <si>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</si>
  <si>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</si>
  <si>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</si>
  <si>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</si>
  <si>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</si>
  <si>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</si>
  <si>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</si>
  <si>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</si>
  <si>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</si>
  <si>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</si>
  <si>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</si>
  <si>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</si>
  <si>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</si>
  <si>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</si>
  <si>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</si>
  <si>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</si>
  <si>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</si>
  <si>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</si>
  <si>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</si>
  <si>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</si>
  <si>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</si>
  <si>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</si>
  <si>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</si>
  <si>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</si>
  <si>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</si>
  <si>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</si>
  <si>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</si>
  <si>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</si>
  <si>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</si>
  <si>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</si>
  <si>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</si>
  <si>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</si>
  <si>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</si>
  <si>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</si>
  <si>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</si>
  <si>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</si>
  <si>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</si>
  <si>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</si>
  <si>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</si>
  <si>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</si>
  <si>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</si>
  <si>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</si>
  <si>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</si>
  <si>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</si>
  <si>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</si>
  <si>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</si>
  <si>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</si>
  <si>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</si>
  <si>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</si>
  <si>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</si>
  <si>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</si>
  <si>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</si>
  <si>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</si>
  <si>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</si>
  <si>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</si>
  <si>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</si>
  <si>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</si>
  <si>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</si>
  <si>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</si>
  <si>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</si>
  <si>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</si>
  <si>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</si>
  <si>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</si>
  <si>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</si>
  <si>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</si>
  <si>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</si>
  <si>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</si>
  <si>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</si>
  <si>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</si>
  <si>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</si>
  <si>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</si>
  <si>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</si>
  <si>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</si>
  <si>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</si>
  <si>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</si>
  <si>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</si>
  <si>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</si>
  <si>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</si>
  <si>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</si>
  <si>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</si>
  <si>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</si>
  <si>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</si>
  <si>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</si>
  <si>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</si>
  <si>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</si>
  <si>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</si>
  <si>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</si>
  <si>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</si>
  <si>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</si>
  <si>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</si>
  <si>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</si>
  <si>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</si>
  <si>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</si>
  <si>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</si>
  <si>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</si>
  <si>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</si>
  <si>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</si>
  <si>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</si>
  <si>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</si>
  <si>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</si>
  <si>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</si>
  <si>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</si>
  <si>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</si>
  <si>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</si>
  <si>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</si>
  <si>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</si>
  <si>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</si>
  <si>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</si>
  <si>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</si>
  <si>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</si>
  <si>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</si>
  <si>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</si>
  <si>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</si>
  <si>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</si>
  <si>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</si>
  <si>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</si>
  <si>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</si>
  <si>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</si>
  <si>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</si>
  <si>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</si>
  <si>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</si>
  <si>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</si>
  <si>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</si>
  <si>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</si>
  <si>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</si>
  <si>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</si>
  <si>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</si>
  <si>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</si>
  <si>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</si>
  <si>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</si>
  <si>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</si>
  <si>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</si>
  <si>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</si>
  <si>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</si>
  <si>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</si>
  <si>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</si>
  <si>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</si>
  <si>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</si>
  <si>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</si>
  <si>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</si>
  <si>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</si>
  <si>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</si>
  <si>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</si>
  <si>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</si>
  <si>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</si>
  <si>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</si>
  <si>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</si>
  <si>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</si>
  <si>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</si>
  <si>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</si>
  <si>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</si>
  <si>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</si>
  <si>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</si>
  <si>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</si>
  <si>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</si>
  <si>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</si>
  <si>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</si>
  <si>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</si>
  <si>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</si>
  <si>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</si>
  <si>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</si>
  <si>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</si>
  <si>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</si>
  <si>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</si>
  <si>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</si>
  <si>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</si>
  <si>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</si>
  <si>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</si>
  <si>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</si>
  <si>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</si>
  <si>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</si>
  <si>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</si>
  <si>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</si>
  <si>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</si>
  <si>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</si>
  <si>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</si>
  <si>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</si>
  <si>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</si>
  <si>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</si>
  <si>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</si>
  <si>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</si>
  <si>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</si>
  <si>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</si>
  <si>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</si>
  <si>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</si>
  <si>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</si>
  <si>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</si>
  <si>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</si>
  <si>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</si>
  <si>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</si>
  <si>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</si>
  <si>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</si>
  <si>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</si>
  <si>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</si>
  <si>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</si>
  <si>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</si>
  <si>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</si>
  <si>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</si>
  <si>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</si>
  <si>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</si>
  <si>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</si>
  <si>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</si>
  <si>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</si>
  <si>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</si>
  <si>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</si>
  <si>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</si>
  <si>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</si>
  <si>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</si>
  <si>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</si>
  <si>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</si>
  <si>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</si>
  <si>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</si>
  <si>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</si>
  <si>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</si>
  <si>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</si>
  <si>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</si>
  <si>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</si>
  <si>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</si>
  <si>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</si>
  <si>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</si>
  <si>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</si>
  <si>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</si>
  <si>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</si>
  <si>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</si>
  <si>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</si>
  <si>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</si>
  <si>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</si>
  <si>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</si>
  <si>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</si>
  <si>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</si>
  <si>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</si>
  <si>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</si>
  <si>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</si>
  <si>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</si>
  <si>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</si>
  <si>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</si>
  <si>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</si>
  <si>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</si>
  <si>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</si>
  <si>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</si>
  <si>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</si>
  <si>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</si>
  <si>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</si>
  <si>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</si>
  <si>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</si>
  <si>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</si>
  <si>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</si>
  <si>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</si>
  <si>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</si>
  <si>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</si>
  <si>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</si>
  <si>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</si>
  <si>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</si>
  <si>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</si>
  <si>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</si>
  <si>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</si>
  <si>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</si>
  <si>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</si>
  <si>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</si>
  <si>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</si>
  <si>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</si>
  <si>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</si>
  <si>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</si>
  <si>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</si>
  <si>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</si>
  <si>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</si>
  <si>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</si>
  <si>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</si>
  <si>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</si>
  <si>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</si>
  <si>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</si>
  <si>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</si>
  <si>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</si>
  <si>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</si>
  <si>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</si>
  <si>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</si>
  <si>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</si>
  <si>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</si>
  <si>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</si>
  <si>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</si>
  <si>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</si>
  <si>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</si>
  <si>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</si>
  <si>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</si>
  <si>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</si>
  <si>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</si>
  <si>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</si>
  <si>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</si>
  <si>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</si>
  <si>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</si>
  <si>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</si>
  <si>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</si>
  <si>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</si>
  <si>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</si>
  <si>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</si>
  <si>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</si>
  <si>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</si>
  <si>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</si>
  <si>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</si>
  <si>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</si>
  <si>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</si>
  <si>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</si>
  <si>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</si>
  <si>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</si>
  <si>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</si>
  <si>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</si>
  <si>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</si>
  <si>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</si>
  <si>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</si>
  <si>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</si>
  <si>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</si>
  <si>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</si>
  <si>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</si>
  <si>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</si>
  <si>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</si>
  <si>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</si>
  <si>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</si>
  <si>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</si>
  <si>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</si>
  <si>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</si>
  <si>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</si>
  <si>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</si>
  <si>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</si>
  <si>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</si>
  <si>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</si>
  <si>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</si>
  <si>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</si>
  <si>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</si>
  <si>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</si>
  <si>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</si>
  <si>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</si>
  <si>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</si>
  <si>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</si>
  <si>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</si>
  <si>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</si>
  <si>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</si>
  <si>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</si>
  <si>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</si>
  <si>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</si>
  <si>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</si>
  <si>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</si>
  <si>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</si>
  <si>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</si>
  <si>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</si>
  <si>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</si>
  <si>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</si>
  <si>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</si>
  <si>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</si>
  <si>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</si>
  <si>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</si>
  <si>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</si>
  <si>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</si>
  <si>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</si>
  <si>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</si>
  <si>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</si>
  <si>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</si>
  <si>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</si>
  <si>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</si>
  <si>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</si>
  <si>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</si>
  <si>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</si>
  <si>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</si>
  <si>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</si>
  <si>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</si>
  <si>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</si>
  <si>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</si>
  <si>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</si>
  <si>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</si>
  <si>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</si>
  <si>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</si>
  <si>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</si>
  <si>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</si>
  <si>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</si>
  <si>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</si>
  <si>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</si>
  <si>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</si>
  <si>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</si>
  <si>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</si>
  <si>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</si>
  <si>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</si>
  <si>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</si>
  <si>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</si>
  <si>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</si>
  <si>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</si>
  <si>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</si>
  <si>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</si>
  <si>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</si>
  <si>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</si>
  <si>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</si>
  <si>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</si>
  <si>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</si>
  <si>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</si>
  <si>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</si>
  <si>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</si>
  <si>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</si>
  <si>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</si>
  <si>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</si>
  <si>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</si>
  <si>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</si>
  <si>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</si>
  <si>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</si>
  <si>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</si>
  <si>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</si>
  <si>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</si>
  <si>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</si>
  <si>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</si>
  <si>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</si>
  <si>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</si>
  <si>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</si>
  <si>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</si>
  <si>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</si>
  <si>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</si>
  <si>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</si>
  <si>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</si>
  <si>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</si>
  <si>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</si>
  <si>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</si>
  <si>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</si>
  <si>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</si>
  <si>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</si>
  <si>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</si>
  <si>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</si>
  <si>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</si>
  <si>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</si>
  <si>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</si>
  <si>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</si>
  <si>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</si>
  <si>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</si>
  <si>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</si>
  <si>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</si>
  <si>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</si>
  <si>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</si>
  <si>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</si>
  <si>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</si>
  <si>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</si>
  <si>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</si>
  <si>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</si>
  <si>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</si>
  <si>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</si>
  <si>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</si>
  <si>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</si>
  <si>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</si>
  <si>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</si>
  <si>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</si>
  <si>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</si>
  <si>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</si>
  <si>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</si>
  <si>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</si>
  <si>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</si>
  <si>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</si>
  <si>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</si>
  <si>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</si>
  <si>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</si>
  <si>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</si>
  <si>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</si>
  <si>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</si>
  <si>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</si>
  <si>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</si>
  <si>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</si>
  <si>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</si>
  <si>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</si>
  <si>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</si>
  <si>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</si>
  <si>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</si>
  <si>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</si>
  <si>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</si>
  <si>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</si>
  <si>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</si>
  <si>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</si>
  <si>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</si>
  <si>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</si>
  <si>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</si>
  <si>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</si>
  <si>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</si>
  <si>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</si>
  <si>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</si>
  <si>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</si>
  <si>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</si>
  <si>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</si>
  <si>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</si>
  <si>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</si>
  <si>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</si>
  <si>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</si>
  <si>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</si>
  <si>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</si>
  <si>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</si>
  <si>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</si>
  <si>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</si>
  <si>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</si>
  <si>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</si>
  <si>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</si>
  <si>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</si>
  <si>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</si>
  <si>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</si>
  <si>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</si>
  <si>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</si>
  <si>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</si>
  <si>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</si>
  <si>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</si>
  <si>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</si>
  <si>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</si>
  <si>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</si>
  <si>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</si>
  <si>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</si>
  <si>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</si>
  <si>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</si>
  <si>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</si>
  <si>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</si>
  <si>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</si>
  <si>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</si>
  <si>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</si>
  <si>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</si>
  <si>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</si>
  <si>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</si>
  <si>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</si>
  <si>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</si>
  <si>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</si>
  <si>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</si>
  <si>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</si>
  <si>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</si>
  <si>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</si>
  <si>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</si>
  <si>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</si>
  <si>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</si>
  <si>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</si>
  <si>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</si>
  <si>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</si>
  <si>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</si>
  <si>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</si>
  <si>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</si>
  <si>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</si>
  <si>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</si>
  <si>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</si>
  <si>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</si>
  <si>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</si>
  <si>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</si>
  <si>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</si>
  <si>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</si>
  <si>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</si>
  <si>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</si>
  <si>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</si>
  <si>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</si>
  <si>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</si>
  <si>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</si>
  <si>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</si>
  <si>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</si>
  <si>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</si>
  <si>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</si>
  <si>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</si>
  <si>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</si>
  <si>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</si>
  <si>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</si>
  <si>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</si>
  <si>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</si>
  <si>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</si>
  <si>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</si>
  <si>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</si>
  <si>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</si>
  <si>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</si>
  <si>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</si>
  <si>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</si>
  <si>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</si>
  <si>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</si>
  <si>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</si>
  <si>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</si>
  <si>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</si>
  <si>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</si>
  <si>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</si>
  <si>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</si>
  <si>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</si>
  <si>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</si>
  <si>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</si>
  <si>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</si>
  <si>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</si>
  <si>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</si>
  <si>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</si>
  <si>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</si>
  <si>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</si>
  <si>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</si>
  <si>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</si>
  <si>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</si>
  <si>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</si>
  <si>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</si>
  <si>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</si>
  <si>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</si>
  <si>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</si>
  <si>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</si>
  <si>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</si>
  <si>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</si>
  <si>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</si>
  <si>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</si>
  <si>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</si>
  <si>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</si>
  <si>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</si>
  <si>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</si>
  <si>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</si>
  <si>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</si>
  <si>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</si>
  <si>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</si>
  <si>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</si>
  <si>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</si>
  <si>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</si>
  <si>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</si>
  <si>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</si>
  <si>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</si>
  <si>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</si>
  <si>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</si>
  <si>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</si>
  <si>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</si>
  <si>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</si>
  <si>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</si>
  <si>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</si>
  <si>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</si>
  <si>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</si>
  <si>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</si>
  <si>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</si>
  <si>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</si>
  <si>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</si>
  <si>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</si>
  <si>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</si>
  <si>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</si>
  <si>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</si>
  <si>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</si>
  <si>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</si>
  <si>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</si>
  <si>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</si>
  <si>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</si>
  <si>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</si>
  <si>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</si>
  <si>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</si>
  <si>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</si>
  <si>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</si>
  <si>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</si>
  <si>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</si>
  <si>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</si>
  <si>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</si>
  <si>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</si>
  <si>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</si>
  <si>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</si>
  <si>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</si>
  <si>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</si>
  <si>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</si>
  <si>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</si>
  <si>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</si>
  <si>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</si>
  <si>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</si>
  <si>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</si>
  <si>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</si>
  <si>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</si>
  <si>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</si>
  <si>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</si>
  <si>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</si>
  <si>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</si>
  <si>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</si>
  <si>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</si>
  <si>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</si>
  <si>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</si>
  <si>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</si>
  <si>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</si>
  <si>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</si>
  <si>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</si>
  <si>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</si>
  <si>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</si>
  <si>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</si>
  <si>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</si>
  <si>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</si>
  <si>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</si>
  <si>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</si>
  <si>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</si>
  <si>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</si>
  <si>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</si>
  <si>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</si>
  <si>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</si>
  <si>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</si>
  <si>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</si>
  <si>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</si>
  <si>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</si>
  <si>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</si>
  <si>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</si>
  <si>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</si>
  <si>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</si>
  <si>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</si>
  <si>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</si>
  <si>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</si>
  <si>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</si>
  <si>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</si>
  <si>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</si>
  <si>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</si>
  <si>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</si>
  <si>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</si>
  <si>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</si>
  <si>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</si>
  <si>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</si>
  <si>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</si>
  <si>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</si>
  <si>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</si>
  <si>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</si>
  <si>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</si>
  <si>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</si>
  <si>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</si>
  <si>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</si>
  <si>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</si>
  <si>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</si>
  <si>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</si>
  <si>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</si>
  <si>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</si>
  <si>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</si>
  <si>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</si>
  <si>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</si>
  <si>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</si>
  <si>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</si>
  <si>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</si>
  <si>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</si>
  <si>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</si>
  <si>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</si>
  <si>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</si>
  <si>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</si>
  <si>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</si>
  <si>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</si>
  <si>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</si>
  <si>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</si>
  <si>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</si>
  <si>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</si>
  <si>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</si>
  <si>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</si>
  <si>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</si>
  <si>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</si>
  <si>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</si>
  <si>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</si>
  <si>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</si>
  <si>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</si>
  <si>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</si>
  <si>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</si>
  <si>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</si>
  <si>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</si>
  <si>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</si>
  <si>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</si>
  <si>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</si>
  <si>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</si>
  <si>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</si>
  <si>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</si>
  <si>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</si>
  <si>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</si>
  <si>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</si>
  <si>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</si>
  <si>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</si>
  <si>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</si>
  <si>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</si>
  <si>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</si>
  <si>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</si>
  <si>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</si>
  <si>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</si>
  <si>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</si>
  <si>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</si>
  <si>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</si>
  <si>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</si>
  <si>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</si>
  <si>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</si>
  <si>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</si>
  <si>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</si>
  <si>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</si>
  <si>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</si>
  <si>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</si>
  <si>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</si>
  <si>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</si>
  <si>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</si>
  <si>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</si>
  <si>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</si>
  <si>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</si>
  <si>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</si>
  <si>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</si>
  <si>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</si>
  <si>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</si>
  <si>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</si>
  <si>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</si>
  <si>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</si>
  <si>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</si>
  <si>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</si>
  <si>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</si>
  <si>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</si>
  <si>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</si>
  <si>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</si>
  <si>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</si>
  <si>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</si>
  <si>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</si>
  <si>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</si>
  <si>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</si>
  <si>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</si>
  <si>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</si>
  <si>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</si>
  <si>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</si>
  <si>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</si>
  <si>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</si>
  <si>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</si>
  <si>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</si>
  <si>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</si>
  <si>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</si>
  <si>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</si>
  <si>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</si>
  <si>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</si>
  <si>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</si>
  <si>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</si>
  <si>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</si>
  <si>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</si>
  <si>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</si>
  <si>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</si>
  <si>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</si>
  <si>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</si>
  <si>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</si>
  <si>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</si>
  <si>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</si>
  <si>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</si>
  <si>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</si>
  <si>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</si>
  <si>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</si>
  <si>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</si>
  <si>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</si>
  <si>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</si>
  <si>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</si>
  <si>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</si>
  <si>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</si>
  <si>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</si>
  <si>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</si>
  <si>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</si>
  <si>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</si>
  <si>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</si>
  <si>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</si>
  <si>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</si>
  <si>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</si>
  <si>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</si>
  <si>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</si>
  <si>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</si>
  <si>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</si>
  <si>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</si>
  <si>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</si>
  <si>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</si>
  <si>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</si>
  <si>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</si>
  <si>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</si>
  <si>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</si>
  <si>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</si>
  <si>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</si>
  <si>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</si>
  <si>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</si>
  <si>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</si>
  <si>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</si>
  <si>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</si>
  <si>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</si>
  <si>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</si>
  <si>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</si>
  <si>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</si>
  <si>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</si>
  <si>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</si>
  <si>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</si>
  <si>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</si>
  <si>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</si>
  <si>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</si>
  <si>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</si>
  <si>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</si>
  <si>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</si>
  <si>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</si>
  <si>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</si>
  <si>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</si>
  <si>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</si>
  <si>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</si>
  <si>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</si>
  <si>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</si>
  <si>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</si>
  <si>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</si>
  <si>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</si>
  <si>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</si>
  <si>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</si>
  <si>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</si>
  <si>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</si>
  <si>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</si>
  <si>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</si>
  <si>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</si>
  <si>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</si>
  <si>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</si>
  <si>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</si>
  <si>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</si>
  <si>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</si>
  <si>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</si>
  <si>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</si>
  <si>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</si>
  <si>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</si>
  <si>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</si>
  <si>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</si>
  <si>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</si>
  <si>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</si>
  <si>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</si>
  <si>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</si>
  <si>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</si>
  <si>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</si>
  <si>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</si>
  <si>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</si>
  <si>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</si>
  <si>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</si>
  <si>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</si>
  <si>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</si>
  <si>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</si>
  <si>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</si>
  <si>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</si>
  <si>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</si>
  <si>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</si>
  <si>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</si>
  <si>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</si>
  <si>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</si>
  <si>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</si>
  <si>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</si>
  <si>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</si>
  <si>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</si>
  <si>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</si>
  <si>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</si>
  <si>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</si>
  <si>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</si>
  <si>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</si>
  <si>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</si>
  <si>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</si>
  <si>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</si>
  <si>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</si>
  <si>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</si>
  <si>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</si>
  <si>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</si>
  <si>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</si>
  <si>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</si>
  <si>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</si>
  <si>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</si>
  <si>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</si>
  <si>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</si>
  <si>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</si>
  <si>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</si>
  <si>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</si>
  <si>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</si>
  <si>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</si>
  <si>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</si>
  <si>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</si>
  <si>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</si>
  <si>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</si>
  <si>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</si>
  <si>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</si>
  <si>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</si>
  <si>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</si>
  <si>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</si>
  <si>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</si>
  <si>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</si>
  <si>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</si>
  <si>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</si>
  <si>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</si>
  <si>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</si>
  <si>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</si>
  <si>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</si>
  <si>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</si>
  <si>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</si>
  <si>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</si>
  <si>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</si>
  <si>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</si>
  <si>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</si>
  <si>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</si>
  <si>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</si>
  <si>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</si>
  <si>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</si>
  <si>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</si>
  <si>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</si>
  <si>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</si>
  <si>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</si>
  <si>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</si>
  <si>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</si>
  <si>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</si>
  <si>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</si>
  <si>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</si>
  <si>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</si>
  <si>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</si>
  <si>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</si>
  <si>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</si>
  <si>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</si>
  <si>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</si>
  <si>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</si>
  <si>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</si>
  <si>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</si>
  <si>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</si>
  <si>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</si>
  <si>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</si>
  <si>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</si>
  <si>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</si>
  <si>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</si>
  <si>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</si>
  <si>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</si>
  <si>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</si>
  <si>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</si>
  <si>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</si>
  <si>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</si>
  <si>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</si>
  <si>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</si>
  <si>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</si>
  <si>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</si>
  <si>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</si>
  <si>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</si>
  <si>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</si>
  <si>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</si>
  <si>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</si>
  <si>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</si>
  <si>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</si>
  <si>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</si>
  <si>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</si>
  <si>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</si>
  <si>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</si>
  <si>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</si>
  <si>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</si>
  <si>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</si>
  <si>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</si>
  <si>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</si>
  <si>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</si>
  <si>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</si>
  <si>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</si>
  <si>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</si>
  <si>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</si>
  <si>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</si>
  <si>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</si>
  <si>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</si>
  <si>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</si>
  <si>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</si>
  <si>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</si>
  <si>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</si>
  <si>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</si>
  <si>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</si>
  <si>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</si>
  <si>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</si>
  <si>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</si>
  <si>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</si>
  <si>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</si>
  <si>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</si>
  <si>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</si>
  <si>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</si>
  <si>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</si>
  <si>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</si>
  <si>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</si>
  <si>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</si>
  <si>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</si>
  <si>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</si>
  <si>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</si>
  <si>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</si>
  <si>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</si>
  <si>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</si>
  <si>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</si>
  <si>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</si>
  <si>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</si>
  <si>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</si>
  <si>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</si>
  <si>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</si>
  <si>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</si>
  <si>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</si>
  <si>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</si>
  <si>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</si>
  <si>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</si>
  <si>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</si>
  <si>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</si>
  <si>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</si>
  <si>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</si>
  <si>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</si>
  <si>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</si>
  <si>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</si>
  <si>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</si>
  <si>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</si>
  <si>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</si>
  <si>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</si>
  <si>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</si>
  <si>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</si>
  <si>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</si>
  <si>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</si>
  <si>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</si>
  <si>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</si>
  <si>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</si>
  <si>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</si>
  <si>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</si>
  <si>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</si>
  <si>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</si>
  <si>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</si>
  <si>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</si>
  <si>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</si>
  <si>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</si>
  <si>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</si>
  <si>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</si>
  <si>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</si>
  <si>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</si>
  <si>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</si>
  <si>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</si>
  <si>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</si>
  <si>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</si>
  <si>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</si>
  <si>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</si>
  <si>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</si>
  <si>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</si>
  <si>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</si>
  <si>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</si>
  <si>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</si>
  <si>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</si>
  <si>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</si>
  <si>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</si>
  <si>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</si>
  <si>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</si>
  <si>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</si>
  <si>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</si>
  <si>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</si>
  <si>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</si>
  <si>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</si>
  <si>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</si>
  <si>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</si>
  <si>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</si>
  <si>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</si>
  <si>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</si>
  <si>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</si>
  <si>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</si>
  <si>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</si>
  <si>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</si>
  <si>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</si>
  <si>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</si>
  <si>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</si>
  <si>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</si>
  <si>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</si>
  <si>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</si>
  <si>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</si>
  <si>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</si>
  <si>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</si>
  <si>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</si>
  <si>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</si>
  <si>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</si>
  <si>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</si>
  <si>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</si>
  <si>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</si>
  <si>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</si>
  <si>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</si>
  <si>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</si>
  <si>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</si>
  <si>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</si>
  <si>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</si>
  <si>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</si>
  <si>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</si>
  <si>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</si>
  <si>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</si>
  <si>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</si>
  <si>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</si>
  <si>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</si>
  <si>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</si>
  <si>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</si>
  <si>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</si>
  <si>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</si>
  <si>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</si>
  <si>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</si>
  <si>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</si>
  <si>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</si>
  <si>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</si>
  <si>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</si>
  <si>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</si>
  <si>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</si>
  <si>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</si>
  <si>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</si>
  <si>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</si>
  <si>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</si>
  <si>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</si>
  <si>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</si>
  <si>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</si>
  <si>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</si>
  <si>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</si>
  <si>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</si>
  <si>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</si>
  <si>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</si>
  <si>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</si>
  <si>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</si>
  <si>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</si>
  <si>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</si>
  <si>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</si>
  <si>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</si>
  <si>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</si>
  <si>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</si>
  <si>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</si>
  <si>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</si>
  <si>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</si>
  <si>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</si>
  <si>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</si>
  <si>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</si>
  <si>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</si>
  <si>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</si>
  <si>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</si>
  <si>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</si>
  <si>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</si>
  <si>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</si>
  <si>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</si>
  <si>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</si>
  <si>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</si>
  <si>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</si>
  <si>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</si>
  <si>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</si>
  <si>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</si>
  <si>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</si>
  <si>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</si>
  <si>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</si>
  <si>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</si>
  <si>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</si>
  <si>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</si>
  <si>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</si>
  <si>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</si>
  <si>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</si>
  <si>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</si>
  <si>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</si>
  <si>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</si>
  <si>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</si>
  <si>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</si>
  <si>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</si>
  <si>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</si>
  <si>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</si>
  <si>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</si>
  <si>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</si>
  <si>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</si>
  <si>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</si>
  <si>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</si>
  <si>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</si>
  <si>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</si>
  <si>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</si>
  <si>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</si>
  <si>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</si>
  <si>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</si>
  <si>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</si>
  <si>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</si>
  <si>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</si>
  <si>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</si>
  <si>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</si>
  <si>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</si>
  <si>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</si>
  <si>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</si>
  <si>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</si>
  <si>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</si>
  <si>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</si>
  <si>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</si>
  <si>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</si>
  <si>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</si>
  <si>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</si>
  <si>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</si>
  <si>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</si>
  <si>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</si>
  <si>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</si>
  <si>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</si>
  <si>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</si>
  <si>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</si>
  <si>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</si>
  <si>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</si>
  <si>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</si>
  <si>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</si>
  <si>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</si>
  <si>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</si>
  <si>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</si>
  <si>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</si>
  <si>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</si>
  <si>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</si>
  <si>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</si>
  <si>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</si>
  <si>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</si>
  <si>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</si>
  <si>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</si>
  <si>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</si>
  <si>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</si>
  <si>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</si>
  <si>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</si>
  <si>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</si>
  <si>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</si>
  <si>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</si>
  <si>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</si>
  <si>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</si>
  <si>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</si>
  <si>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</si>
  <si>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</si>
  <si>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</si>
  <si>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</si>
  <si>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</si>
  <si>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</si>
  <si>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</si>
  <si>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</si>
  <si>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</si>
  <si>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</si>
  <si>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</si>
  <si>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</si>
  <si>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</si>
  <si>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</si>
  <si>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</si>
  <si>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</si>
  <si>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</si>
  <si>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</si>
  <si>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</si>
  <si>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</si>
  <si>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</si>
  <si>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</si>
  <si>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</si>
  <si>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</si>
  <si>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</si>
  <si>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</si>
  <si>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</si>
  <si>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</si>
  <si>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</si>
  <si>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</si>
  <si>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</si>
  <si>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</si>
  <si>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</si>
  <si>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</si>
  <si>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</si>
  <si>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</si>
  <si>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</si>
  <si>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</si>
  <si>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</si>
  <si>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</si>
  <si>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</si>
  <si>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</si>
  <si>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</si>
  <si>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</si>
  <si>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</si>
  <si>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</si>
  <si>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</si>
  <si>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</si>
  <si>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</si>
  <si>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</si>
  <si>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</si>
  <si>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</si>
  <si>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</si>
  <si>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</si>
  <si>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</si>
  <si>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</si>
  <si>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</si>
  <si>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</si>
  <si>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</si>
  <si>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</si>
  <si>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</si>
  <si>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</si>
  <si>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</si>
  <si>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</si>
  <si>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</si>
  <si>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</si>
  <si>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</si>
  <si>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</si>
  <si>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</si>
  <si>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</si>
  <si>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</si>
  <si>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</si>
  <si>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</si>
  <si>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</si>
  <si>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</si>
  <si>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</si>
  <si>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</si>
  <si>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</si>
  <si>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</si>
  <si>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</si>
  <si>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</si>
  <si>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</si>
  <si>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</si>
  <si>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</si>
  <si>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</si>
  <si>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</si>
  <si>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</si>
  <si>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</si>
  <si>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</si>
  <si>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</si>
  <si>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</si>
  <si>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</si>
  <si>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</si>
  <si>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</si>
  <si>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</si>
  <si>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</si>
  <si>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</si>
  <si>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</si>
  <si>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</si>
  <si>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</si>
  <si>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</si>
  <si>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</si>
  <si>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</si>
  <si>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</si>
  <si>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</si>
  <si>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</si>
  <si>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</si>
  <si>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</si>
  <si>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</si>
  <si>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</si>
  <si>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</si>
  <si>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</si>
  <si>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</si>
  <si>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</si>
  <si>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</si>
  <si>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</si>
  <si>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</si>
  <si>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</si>
  <si>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</si>
  <si>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</si>
  <si>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</si>
  <si>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</si>
  <si>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</si>
  <si>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</si>
  <si>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</si>
  <si>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</si>
  <si>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</si>
  <si>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</si>
  <si>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</si>
  <si>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</si>
  <si>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</si>
  <si>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</si>
  <si>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</si>
  <si>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</si>
  <si>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</si>
  <si>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</si>
  <si>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</si>
  <si>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</si>
  <si>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</si>
  <si>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</si>
  <si>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</si>
  <si>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</si>
  <si>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</si>
  <si>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</si>
  <si>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</si>
  <si>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</si>
  <si>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</si>
  <si>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</si>
  <si>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</si>
  <si>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</si>
  <si>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</si>
  <si>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</si>
  <si>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</si>
  <si>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</si>
  <si>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</si>
  <si>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</si>
  <si>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</si>
  <si>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</si>
  <si>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</si>
  <si>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</si>
  <si>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</si>
  <si>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</si>
  <si>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</si>
  <si>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</si>
  <si>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</si>
  <si>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</si>
  <si>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</si>
  <si>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</si>
  <si>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</si>
  <si>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</si>
  <si>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</si>
  <si>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</si>
  <si>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</si>
  <si>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</si>
  <si>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</si>
  <si>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</si>
  <si>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</si>
  <si>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</si>
  <si>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</si>
  <si>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</si>
  <si>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</si>
  <si>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</si>
  <si>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</si>
  <si>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</si>
  <si>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</si>
  <si>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</si>
  <si>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</si>
  <si>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</si>
  <si>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</si>
  <si>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</si>
  <si>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</si>
  <si>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</si>
  <si>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</si>
  <si>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</si>
  <si>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</si>
  <si>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</si>
  <si>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</si>
  <si>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</si>
  <si>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</si>
  <si>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</si>
  <si>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</si>
  <si>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</si>
  <si>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</si>
  <si>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</si>
  <si>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</si>
  <si>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</si>
  <si>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</si>
  <si>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</si>
  <si>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</si>
  <si>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</si>
  <si>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</si>
  <si>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</si>
  <si>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</si>
  <si>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</si>
  <si>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</si>
  <si>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</si>
  <si>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</si>
  <si>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</si>
  <si>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</si>
  <si>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</si>
  <si>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</si>
  <si>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</si>
  <si>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</si>
  <si>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</si>
  <si>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</si>
  <si>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</si>
  <si>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</si>
  <si>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</si>
  <si>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</si>
  <si>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</si>
  <si>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</si>
  <si>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</si>
  <si>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</si>
  <si>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</si>
  <si>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</si>
  <si>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</si>
  <si>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</si>
  <si>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</si>
  <si>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</si>
  <si>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</si>
  <si>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</si>
  <si>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</si>
  <si>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</si>
  <si>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</si>
  <si>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</si>
  <si>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</si>
  <si>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</si>
  <si>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</si>
  <si>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</si>
  <si>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</si>
  <si>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</si>
  <si>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</si>
  <si>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</si>
  <si>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</si>
  <si>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</si>
  <si>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</si>
  <si>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</si>
  <si>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</si>
  <si>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</si>
  <si>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</si>
  <si>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</si>
  <si>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</si>
  <si>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</si>
  <si>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</si>
  <si>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</si>
  <si>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</si>
  <si>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</si>
  <si>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</si>
  <si>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</si>
  <si>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</si>
  <si>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</si>
  <si>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</si>
  <si>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</si>
  <si>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</si>
  <si>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</si>
  <si>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</si>
  <si>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</si>
  <si>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</si>
  <si>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</si>
  <si>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</si>
  <si>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</si>
  <si>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</si>
  <si>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</si>
  <si>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</si>
  <si>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</si>
  <si>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</si>
  <si>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</si>
  <si>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</si>
  <si>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</si>
  <si>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</si>
  <si>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</si>
  <si>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</si>
  <si>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</si>
  <si>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</si>
  <si>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</si>
  <si>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</si>
  <si>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</si>
  <si>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</si>
  <si>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</si>
  <si>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</si>
  <si>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</si>
  <si>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</si>
  <si>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</si>
  <si>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</si>
  <si>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</si>
  <si>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</si>
  <si>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</si>
  <si>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</si>
  <si>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</si>
  <si>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</si>
  <si>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</si>
  <si>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</si>
  <si>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</si>
  <si>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</si>
  <si>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</si>
  <si>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</si>
  <si>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</si>
  <si>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</si>
  <si>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</si>
  <si>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</si>
  <si>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</si>
  <si>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</si>
  <si>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</si>
  <si>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</si>
  <si>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</si>
  <si>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</si>
  <si>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</si>
  <si>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</si>
  <si>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</si>
  <si>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</si>
  <si>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</si>
  <si>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</si>
  <si>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</si>
  <si>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</si>
  <si>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</si>
  <si>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</si>
  <si>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</si>
  <si>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</si>
  <si>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</si>
  <si>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</si>
  <si>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</si>
  <si>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</si>
  <si>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</si>
  <si>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</si>
  <si>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</si>
  <si>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</si>
  <si>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</si>
  <si>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</si>
  <si>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</si>
  <si>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</si>
  <si>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</si>
  <si>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</si>
  <si>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</si>
  <si>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</si>
  <si>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</si>
  <si>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</si>
  <si>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</si>
  <si>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</si>
  <si>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</si>
  <si>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</si>
  <si>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</si>
  <si>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</si>
  <si>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</si>
  <si>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</si>
  <si>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</si>
  <si>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</si>
  <si>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</si>
  <si>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</si>
  <si>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</si>
  <si>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</si>
  <si>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</si>
  <si>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</si>
  <si>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</si>
  <si>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</si>
  <si>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</si>
  <si>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</si>
  <si>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</si>
  <si>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</si>
  <si>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</si>
  <si>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</si>
  <si>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</si>
  <si>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</si>
  <si>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</si>
  <si>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</si>
  <si>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</si>
  <si>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</si>
  <si>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</si>
  <si>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</si>
  <si>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</si>
  <si>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</si>
  <si>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</si>
  <si>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</si>
  <si>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</si>
  <si>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</si>
  <si>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</si>
  <si>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</si>
  <si>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</si>
  <si>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</si>
  <si>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</si>
  <si>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</si>
  <si>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</si>
  <si>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</si>
  <si>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</si>
  <si>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</si>
  <si>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</si>
  <si>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</si>
  <si>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</si>
  <si>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</si>
  <si>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</si>
  <si>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</si>
  <si>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</si>
  <si>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</si>
  <si>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</si>
  <si>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</si>
  <si>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</si>
  <si>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</si>
  <si>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</si>
  <si>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</si>
  <si>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</si>
  <si>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</si>
  <si>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</si>
  <si>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</si>
  <si>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</si>
  <si>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</si>
  <si>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</si>
  <si>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</si>
  <si>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</si>
  <si>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</si>
  <si>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</si>
  <si>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</si>
  <si>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</si>
  <si>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</si>
  <si>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</si>
  <si>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</si>
  <si>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</si>
  <si>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</si>
  <si>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</si>
  <si>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</si>
  <si>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</si>
  <si>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</si>
  <si>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</si>
  <si>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</si>
  <si>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</si>
  <si>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</si>
  <si>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</si>
  <si>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</si>
  <si>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</si>
  <si>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</si>
  <si>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</si>
  <si>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</si>
  <si>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</si>
  <si>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</si>
  <si>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</si>
  <si>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</si>
  <si>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</si>
  <si>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</si>
  <si>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</si>
  <si>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</si>
  <si>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</si>
  <si>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</si>
  <si>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</si>
  <si>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</si>
  <si>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</si>
  <si>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</si>
  <si>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</si>
  <si>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</si>
  <si>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</si>
  <si>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</si>
  <si>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</si>
  <si>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</si>
  <si>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</si>
  <si>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</si>
  <si>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</si>
  <si>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</si>
  <si>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</si>
  <si>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</si>
  <si>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</si>
  <si>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</si>
  <si>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</si>
  <si>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</si>
  <si>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</si>
  <si>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</si>
  <si>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</si>
  <si>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</si>
  <si>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</si>
  <si>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</si>
  <si>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</si>
  <si>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</si>
  <si>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</si>
  <si>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</si>
  <si>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</si>
  <si>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</si>
  <si>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</si>
  <si>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</si>
  <si>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</si>
  <si>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</si>
  <si>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</si>
  <si>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</si>
  <si>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</si>
  <si>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</si>
  <si>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</si>
  <si>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</si>
  <si>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</si>
  <si>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</si>
  <si>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</si>
  <si>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</si>
  <si>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</si>
  <si>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</si>
  <si>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</si>
  <si>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</si>
  <si>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</si>
  <si>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</si>
  <si>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</si>
  <si>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</si>
  <si>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</si>
  <si>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</si>
  <si>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</si>
  <si>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</si>
  <si>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</si>
  <si>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</si>
  <si>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</si>
  <si>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</si>
  <si>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</si>
  <si>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</si>
  <si>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</si>
  <si>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</si>
  <si>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</si>
  <si>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</si>
  <si>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</si>
  <si>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</si>
  <si>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</si>
  <si>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</si>
  <si>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</si>
  <si>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</si>
  <si>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</si>
  <si>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</si>
  <si>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</si>
  <si>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</si>
  <si>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</si>
  <si>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</si>
  <si>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</si>
  <si>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</si>
  <si>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</si>
  <si>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</si>
  <si>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</si>
  <si>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</si>
  <si>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</si>
  <si>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</si>
  <si>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</si>
  <si>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</si>
  <si>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</si>
  <si>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</si>
  <si>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</si>
  <si>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</si>
  <si>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</si>
  <si>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</si>
  <si>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</si>
  <si>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</si>
  <si>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</si>
  <si>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</si>
  <si>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</si>
  <si>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</si>
  <si>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</si>
  <si>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</si>
  <si>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</si>
  <si>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</si>
  <si>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</si>
  <si>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</si>
  <si>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</si>
  <si>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</si>
  <si>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</si>
  <si>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</si>
  <si>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</si>
  <si>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</si>
  <si>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</si>
  <si>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</si>
  <si>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</si>
  <si>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</si>
  <si>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</si>
  <si>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</si>
  <si>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</si>
  <si>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</si>
  <si>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</si>
  <si>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</si>
  <si>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</si>
  <si>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</si>
  <si>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</si>
  <si>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</si>
  <si>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</si>
  <si>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</si>
  <si>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</si>
  <si>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</si>
  <si>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</si>
  <si>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</si>
  <si>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</si>
  <si>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</si>
  <si>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</si>
  <si>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</si>
  <si>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</si>
  <si>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</si>
  <si>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</si>
  <si>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</si>
  <si>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</si>
  <si>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</si>
  <si>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</si>
  <si>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</si>
  <si>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</si>
  <si>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</si>
  <si>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</si>
  <si>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</si>
  <si>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</si>
  <si>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</si>
  <si>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</si>
  <si>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</si>
  <si>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</si>
  <si>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</si>
  <si>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</si>
  <si>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</si>
  <si>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</si>
  <si>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</si>
  <si>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</si>
  <si>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</si>
  <si>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</si>
  <si>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</si>
  <si>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</si>
  <si>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</si>
  <si>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</si>
  <si>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</si>
  <si>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</si>
  <si>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</si>
  <si>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</si>
  <si>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</si>
  <si>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</si>
  <si>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</si>
  <si>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</si>
  <si>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</si>
  <si>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</si>
  <si>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</si>
  <si>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</si>
  <si>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</si>
  <si>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</si>
  <si>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</si>
  <si>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</si>
  <si>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</si>
  <si>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</si>
  <si>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</si>
  <si>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</si>
  <si>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</si>
  <si>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</si>
  <si>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</si>
  <si>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</si>
  <si>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</si>
  <si>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</si>
  <si>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</si>
  <si>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</si>
  <si>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</si>
  <si>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</si>
  <si>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</si>
  <si>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</si>
  <si>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</si>
  <si>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</si>
  <si>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</si>
  <si>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</si>
  <si>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</si>
  <si>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</si>
  <si>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</si>
  <si>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</si>
  <si>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</si>
  <si>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</si>
  <si>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</si>
  <si>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</si>
  <si>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</si>
  <si>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</si>
  <si>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</si>
  <si>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</si>
  <si>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</si>
  <si>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</si>
  <si>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</si>
  <si>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</si>
  <si>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</si>
  <si>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</si>
  <si>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</si>
  <si>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</si>
  <si>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</si>
  <si>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</si>
  <si>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</si>
  <si>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</si>
  <si>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</si>
  <si>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</si>
  <si>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</si>
  <si>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</si>
  <si>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</si>
  <si>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</si>
  <si>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</si>
  <si>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</si>
  <si>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</si>
  <si>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</si>
  <si>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</si>
  <si>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</si>
  <si>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</si>
  <si>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</si>
  <si>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</si>
  <si>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</si>
  <si>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</si>
  <si>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</si>
  <si>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</si>
  <si>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</si>
  <si>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</si>
  <si>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</si>
  <si>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</si>
  <si>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</si>
  <si>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</si>
  <si>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</si>
  <si>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</si>
  <si>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</si>
  <si>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</si>
  <si>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</si>
  <si>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</si>
  <si>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</si>
  <si>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</si>
  <si>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</si>
  <si>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</si>
  <si>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</si>
  <si>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</si>
  <si>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</si>
  <si>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</si>
  <si>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</si>
  <si>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</si>
  <si>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</si>
  <si>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</si>
  <si>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</si>
  <si>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</si>
  <si>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</si>
  <si>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</si>
  <si>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</si>
  <si>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</si>
  <si>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</si>
  <si>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</si>
  <si>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</si>
  <si>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</si>
  <si>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</si>
  <si>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</si>
  <si>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</si>
  <si>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</si>
  <si>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</si>
  <si>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</si>
  <si>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</si>
  <si>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</si>
  <si>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</si>
  <si>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</si>
  <si>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</si>
  <si>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</si>
  <si>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</si>
  <si>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</si>
  <si>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</si>
  <si>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</si>
  <si>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</si>
  <si>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</si>
  <si>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</si>
  <si>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</si>
  <si>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</si>
  <si>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</si>
  <si>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</si>
  <si>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</si>
  <si>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</si>
  <si>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</si>
  <si>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</si>
  <si>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</si>
  <si>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</si>
  <si>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</si>
  <si>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</si>
  <si>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</si>
  <si>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</si>
  <si>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</si>
  <si>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</si>
  <si>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</si>
  <si>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</si>
  <si>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</si>
  <si>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</si>
  <si>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</si>
  <si>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</si>
  <si>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</si>
  <si>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</si>
  <si>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</si>
  <si>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</si>
  <si>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</si>
  <si>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</si>
  <si>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</si>
  <si>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</si>
  <si>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</si>
  <si>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</si>
  <si>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</si>
  <si>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</si>
  <si>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</si>
  <si>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</si>
  <si>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</si>
  <si>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</si>
  <si>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</si>
  <si>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</si>
  <si>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</si>
  <si>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</si>
  <si>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</si>
  <si>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</si>
  <si>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</si>
  <si>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</si>
  <si>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</si>
  <si>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</si>
  <si>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</si>
  <si>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</si>
  <si>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</si>
  <si>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</si>
  <si>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</si>
  <si>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</si>
  <si>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</si>
  <si>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</si>
  <si>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</si>
  <si>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</si>
  <si>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</si>
  <si>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</si>
  <si>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</si>
  <si>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</si>
  <si>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</si>
  <si>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</si>
  <si>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</si>
  <si>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</si>
  <si>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</si>
  <si>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</si>
  <si>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</si>
  <si>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</si>
  <si>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</si>
  <si>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</si>
  <si>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</si>
  <si>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</si>
  <si>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</si>
  <si>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</si>
  <si>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</si>
  <si>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</si>
  <si>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</si>
  <si>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</si>
  <si>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</si>
  <si>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</si>
  <si>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</si>
  <si>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</si>
  <si>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</si>
  <si>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</si>
  <si>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</si>
  <si>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</si>
  <si>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</si>
  <si>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</si>
  <si>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</si>
  <si>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</si>
  <si>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</si>
  <si>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</si>
  <si>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</si>
  <si>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</si>
  <si>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</si>
  <si>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</si>
  <si>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</si>
  <si>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</si>
  <si>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</si>
  <si>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</si>
  <si>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</si>
  <si>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</si>
  <si>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</si>
  <si>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</si>
  <si>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</si>
  <si>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</si>
  <si>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</si>
  <si>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</si>
  <si>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</si>
  <si>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</si>
  <si>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</si>
  <si>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</si>
  <si>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</si>
  <si>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</si>
  <si>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</si>
  <si>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</si>
  <si>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</si>
  <si>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</si>
  <si>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</si>
  <si>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</si>
  <si>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</si>
  <si>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</si>
  <si>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</si>
  <si>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</si>
  <si>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</si>
  <si>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</si>
  <si>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</si>
  <si>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</si>
  <si>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</si>
  <si>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</si>
  <si>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</si>
  <si>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</si>
  <si>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</si>
  <si>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</si>
  <si>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</si>
  <si>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</si>
  <si>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</si>
  <si>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</si>
  <si>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</si>
  <si>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</si>
  <si>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</si>
  <si>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</si>
  <si>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</si>
  <si>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</si>
  <si>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</si>
  <si>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</si>
  <si>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</si>
  <si>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</si>
  <si>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</si>
  <si>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</si>
  <si>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</si>
  <si>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</si>
  <si>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</si>
  <si>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</si>
  <si>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</si>
  <si>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</si>
  <si>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</si>
  <si>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</si>
  <si>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</si>
  <si>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</si>
  <si>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</si>
  <si>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</si>
  <si>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</si>
  <si>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</si>
  <si>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</si>
  <si>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</si>
  <si>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</si>
  <si>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</si>
  <si>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</si>
  <si>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</si>
  <si>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</si>
  <si>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</si>
  <si>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</si>
  <si>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</si>
  <si>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</si>
  <si>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</si>
  <si>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</si>
  <si>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</si>
  <si>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</si>
  <si>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</si>
  <si>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</si>
  <si>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</si>
  <si>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</si>
  <si>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</si>
  <si>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</si>
  <si>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</si>
  <si>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</si>
  <si>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</si>
  <si>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</si>
  <si>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</si>
  <si>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</si>
  <si>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</si>
  <si>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</si>
  <si>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</si>
  <si>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</si>
  <si>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</si>
  <si>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</si>
  <si>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</si>
  <si>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</si>
  <si>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</si>
  <si>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</si>
  <si>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</si>
  <si>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</si>
  <si>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</si>
  <si>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</si>
  <si>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</si>
  <si>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</si>
  <si>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</si>
  <si>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</si>
  <si>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</si>
  <si>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</si>
  <si>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</si>
  <si>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</si>
  <si>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</si>
  <si>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</si>
  <si>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</si>
  <si>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</si>
  <si>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</si>
  <si>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</si>
  <si>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</si>
  <si>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</si>
  <si>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</si>
  <si>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</si>
  <si>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</si>
  <si>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</si>
  <si>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</si>
  <si>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</si>
  <si>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</si>
  <si>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</si>
  <si>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</si>
  <si>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</si>
  <si>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</si>
  <si>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</si>
  <si>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</si>
  <si>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</si>
  <si>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</si>
  <si>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</si>
  <si>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</si>
  <si>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</si>
  <si>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</si>
  <si>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</si>
  <si>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</si>
  <si>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</si>
  <si>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</si>
  <si>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</si>
  <si>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</si>
  <si>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</si>
  <si>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</si>
  <si>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</si>
  <si>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</si>
  <si>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</si>
  <si>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</si>
  <si>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</si>
  <si>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</si>
  <si>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</si>
  <si>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</si>
  <si>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</si>
  <si>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</si>
  <si>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</si>
  <si>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</si>
  <si>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</si>
  <si>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</si>
  <si>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</si>
  <si>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</si>
  <si>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</si>
  <si>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</si>
  <si>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</si>
  <si>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</si>
  <si>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</si>
  <si>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</si>
  <si>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</si>
  <si>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</si>
  <si>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</si>
  <si>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</si>
  <si>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</si>
  <si>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</si>
  <si>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</si>
  <si>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</si>
  <si>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</si>
  <si>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</si>
  <si>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</si>
  <si>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</si>
  <si>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</si>
  <si>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</si>
  <si>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</si>
  <si>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</si>
  <si>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</si>
  <si>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</si>
  <si>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</si>
  <si>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</si>
  <si>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</si>
  <si>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</si>
  <si>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</si>
  <si>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</si>
  <si>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</si>
  <si>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</si>
  <si>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</si>
  <si>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</si>
  <si>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</si>
  <si>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</si>
  <si>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</si>
  <si>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</si>
  <si>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</si>
  <si>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</si>
  <si>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</si>
  <si>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</si>
  <si>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</si>
  <si>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</si>
  <si>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</si>
  <si>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</si>
  <si>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</si>
  <si>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</si>
  <si>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</si>
  <si>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</si>
  <si>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</si>
  <si>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</si>
  <si>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</si>
  <si>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</si>
  <si>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</si>
  <si>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</si>
  <si>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</si>
  <si>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</si>
  <si>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</si>
  <si>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</si>
  <si>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</si>
  <si>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</si>
  <si>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</si>
  <si>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</si>
  <si>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</si>
  <si>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</si>
  <si>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</si>
  <si>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</si>
  <si>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</si>
  <si>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</si>
  <si>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</si>
  <si>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</si>
  <si>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</si>
  <si>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</si>
  <si>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</si>
  <si>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</si>
  <si>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</si>
  <si>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</si>
  <si>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</si>
  <si>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</si>
  <si>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</si>
  <si>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</si>
  <si>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</si>
  <si>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</si>
  <si>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</si>
  <si>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</si>
  <si>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</si>
  <si>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</si>
  <si>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</si>
  <si>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</si>
  <si>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</si>
  <si>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</si>
  <si>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</si>
  <si>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</si>
  <si>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</si>
  <si>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</si>
  <si>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</si>
  <si>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</si>
  <si>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</si>
  <si>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</si>
  <si>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</si>
  <si>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</si>
  <si>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</si>
  <si>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</si>
  <si>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</si>
  <si>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</si>
  <si>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</si>
  <si>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</si>
  <si>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</si>
  <si>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</si>
  <si>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</si>
  <si>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</si>
  <si>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</si>
  <si>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</si>
  <si>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</si>
  <si>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</si>
  <si>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</si>
  <si>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</si>
  <si>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</si>
  <si>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</si>
  <si>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</si>
  <si>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</si>
  <si>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</si>
  <si>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</si>
  <si>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</si>
  <si>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</si>
  <si>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</si>
  <si>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</si>
  <si>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</si>
  <si>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</si>
  <si>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</si>
  <si>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</si>
  <si>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</si>
  <si>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</si>
  <si>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</si>
  <si>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</si>
  <si>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</si>
  <si>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</si>
  <si>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</si>
  <si>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</si>
  <si>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</si>
  <si>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</si>
  <si>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</si>
  <si>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</si>
  <si>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</si>
  <si>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</si>
  <si>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</si>
  <si>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</si>
  <si>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</si>
  <si>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</si>
  <si>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</si>
  <si>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</si>
  <si>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</si>
  <si>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</si>
  <si>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</si>
  <si>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</si>
  <si>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</si>
  <si>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</si>
  <si>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</si>
  <si>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</si>
  <si>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</si>
  <si>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</si>
  <si>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</si>
  <si>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</si>
  <si>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</si>
  <si>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</si>
  <si>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</si>
  <si>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</si>
  <si>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</si>
  <si>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</si>
  <si>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</si>
  <si>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</si>
  <si>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</si>
  <si>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</si>
  <si>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</si>
  <si>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</si>
  <si>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</si>
  <si>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</si>
  <si>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</si>
  <si>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</si>
  <si>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</si>
  <si>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</si>
  <si>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</si>
  <si>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</si>
  <si>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</si>
  <si>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</si>
  <si>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</si>
  <si>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</si>
  <si>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</si>
  <si>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</si>
  <si>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</si>
  <si>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</si>
  <si>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</si>
  <si>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</si>
  <si>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</si>
  <si>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</si>
  <si>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</si>
  <si>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</si>
  <si>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</si>
  <si>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</si>
  <si>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</si>
  <si>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</si>
  <si>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</si>
  <si>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</si>
  <si>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</si>
  <si>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</si>
  <si>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</si>
  <si>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</si>
  <si>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</si>
  <si>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</si>
  <si>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</si>
  <si>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</si>
  <si>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</si>
  <si>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</si>
  <si>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</si>
  <si>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</si>
  <si>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</si>
  <si>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</si>
  <si>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</si>
  <si>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</si>
  <si>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</si>
  <si>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</si>
  <si>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</si>
  <si>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</si>
  <si>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</si>
  <si>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</si>
  <si>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</si>
  <si>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</si>
  <si>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</si>
  <si>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</si>
  <si>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</si>
  <si>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</si>
  <si>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</si>
  <si>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</si>
  <si>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</si>
  <si>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</si>
  <si>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</si>
  <si>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</si>
  <si>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</si>
  <si>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</si>
  <si>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</si>
  <si>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</si>
  <si>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</si>
  <si>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</si>
  <si>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</si>
  <si>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</si>
  <si>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</si>
  <si>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</si>
  <si>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</si>
  <si>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</si>
  <si>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</si>
  <si>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</si>
  <si>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</si>
  <si>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</si>
  <si>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</si>
  <si>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</si>
  <si>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</si>
  <si>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</si>
  <si>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</si>
  <si>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</si>
  <si>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</si>
  <si>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</si>
  <si>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</si>
  <si>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</si>
  <si>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</si>
  <si>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</si>
  <si>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</si>
  <si>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</si>
  <si>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</si>
  <si>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</si>
  <si>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</si>
  <si>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</si>
  <si>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</si>
  <si>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</si>
  <si>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</si>
  <si>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</si>
  <si>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</si>
  <si>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</si>
  <si>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</si>
  <si>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</si>
  <si>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</si>
  <si>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</si>
  <si>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</si>
  <si>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</si>
  <si>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</si>
  <si>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</si>
  <si>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</si>
  <si>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</si>
  <si>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</si>
  <si>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</si>
  <si>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</si>
  <si>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</si>
  <si>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</si>
  <si>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</si>
  <si>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</si>
  <si>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</si>
  <si>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</si>
  <si>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</si>
  <si>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</si>
  <si>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</si>
  <si>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</si>
  <si>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</si>
  <si>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</si>
  <si>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</si>
  <si>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</si>
  <si>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</si>
  <si>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</si>
  <si>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</si>
  <si>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</si>
  <si>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</si>
  <si>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</si>
  <si>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</si>
  <si>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</si>
  <si>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</si>
  <si>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</si>
  <si>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</si>
  <si>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</si>
  <si>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</si>
  <si>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</si>
  <si>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</si>
  <si>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</si>
  <si>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</si>
  <si>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</si>
  <si>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</si>
  <si>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</si>
  <si>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</si>
  <si>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</si>
  <si>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</si>
  <si>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</si>
  <si>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</si>
  <si>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</si>
  <si>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</si>
  <si>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</si>
  <si>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</si>
  <si>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</si>
  <si>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</si>
  <si>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</si>
  <si>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</si>
  <si>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</si>
  <si>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</si>
  <si>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</si>
  <si>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</si>
  <si>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</si>
  <si>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</si>
  <si>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</si>
  <si>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</si>
  <si>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</si>
  <si>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</si>
  <si>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</si>
  <si>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</si>
  <si>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</si>
  <si>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</si>
  <si>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</si>
  <si>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</si>
  <si>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</si>
  <si>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</si>
  <si>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</si>
  <si>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</si>
  <si>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</si>
  <si>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</si>
  <si>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</si>
  <si>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</si>
  <si>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</si>
  <si>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</si>
  <si>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</si>
  <si>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</si>
  <si>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</si>
  <si>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</si>
  <si>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</si>
  <si>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</si>
  <si>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</si>
  <si>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</si>
  <si>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</si>
  <si>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</si>
  <si>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</si>
  <si>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</si>
  <si>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</si>
  <si>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</si>
  <si>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</si>
  <si>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</si>
  <si>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</si>
  <si>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</si>
  <si>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</si>
  <si>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</si>
  <si>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</si>
  <si>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</si>
  <si>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</si>
  <si>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</si>
  <si>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</si>
  <si>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</si>
  <si>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</si>
  <si>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</si>
  <si>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</si>
  <si>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</si>
  <si>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</si>
  <si>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</si>
  <si>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</si>
  <si>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</si>
  <si>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</si>
  <si>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</si>
  <si>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</si>
  <si>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</si>
  <si>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</si>
  <si>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</si>
  <si>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</si>
  <si>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</si>
  <si>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</si>
  <si>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</si>
  <si>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</si>
  <si>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</si>
  <si>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</si>
  <si>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</si>
  <si>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</si>
  <si>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</si>
  <si>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</si>
  <si>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</si>
  <si>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</si>
  <si>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</si>
  <si>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</si>
  <si>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</si>
  <si>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</si>
  <si>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</si>
  <si>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</si>
  <si>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</si>
  <si>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</si>
  <si>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</si>
  <si>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</si>
  <si>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</si>
  <si>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</si>
  <si>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</si>
  <si>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</si>
  <si>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</si>
  <si>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</si>
  <si>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</si>
  <si>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</si>
  <si>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</si>
  <si>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</si>
  <si>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</si>
  <si>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</si>
  <si>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</si>
  <si>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</si>
  <si>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</si>
  <si>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</si>
  <si>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</si>
  <si>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</si>
  <si>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</si>
  <si>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</si>
  <si>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</si>
  <si>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</si>
  <si>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</si>
  <si>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</si>
  <si>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</si>
  <si>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</si>
  <si>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</si>
  <si>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</si>
  <si>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</si>
  <si>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</si>
  <si>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</si>
  <si>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</si>
  <si>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</si>
  <si>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</si>
  <si>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</si>
  <si>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</si>
  <si>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</si>
  <si>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</si>
  <si>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</si>
  <si>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</si>
  <si>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</si>
  <si>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</si>
  <si>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</si>
  <si>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</si>
  <si>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</si>
  <si>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</si>
  <si>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</si>
  <si>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</si>
  <si>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</si>
  <si>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</si>
  <si>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</si>
  <si>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</si>
  <si>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</si>
  <si>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</si>
  <si>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</si>
  <si>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</si>
  <si>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</si>
  <si>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</si>
  <si>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</si>
  <si>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</si>
  <si>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</si>
  <si>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</si>
  <si>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</si>
  <si>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</si>
  <si>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</si>
  <si>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</si>
  <si>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</si>
  <si>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</si>
  <si>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</si>
  <si>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</si>
  <si>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</si>
  <si>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</si>
  <si>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</si>
  <si>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</si>
  <si>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</si>
  <si>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</si>
  <si>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</si>
  <si>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</si>
  <si>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</si>
  <si>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</si>
  <si>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</si>
  <si>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</si>
  <si>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</si>
  <si>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</si>
  <si>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</si>
  <si>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</si>
  <si>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</si>
  <si>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</si>
  <si>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</si>
  <si>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</si>
  <si>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</si>
  <si>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</si>
  <si>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</si>
  <si>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</si>
  <si>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</si>
  <si>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</si>
  <si>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</si>
  <si>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</si>
  <si>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</si>
  <si>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</si>
  <si>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</si>
  <si>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</si>
  <si>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</si>
  <si>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</si>
  <si>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</si>
  <si>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</si>
  <si>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</si>
  <si>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</si>
  <si>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</si>
  <si>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</si>
  <si>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</si>
  <si>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</si>
  <si>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</si>
  <si>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</si>
  <si>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</si>
  <si>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</si>
  <si>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</si>
  <si>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</si>
  <si>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</si>
  <si>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</si>
  <si>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</si>
  <si>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</si>
  <si>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</si>
  <si>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</si>
  <si>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</si>
  <si>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</si>
  <si>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</si>
  <si>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</si>
  <si>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</si>
  <si>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</si>
  <si>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</si>
  <si>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</si>
  <si>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</si>
  <si>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</si>
  <si>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</si>
  <si>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</si>
  <si>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</si>
  <si>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</si>
  <si>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</si>
  <si>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</si>
  <si>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</si>
  <si>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</si>
  <si>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</si>
  <si>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</si>
  <si>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</si>
  <si>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</si>
  <si>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</si>
  <si>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</si>
  <si>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</si>
  <si>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</si>
  <si>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</si>
  <si>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</si>
  <si>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</si>
  <si>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</si>
  <si>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</si>
  <si>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</si>
  <si>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</si>
  <si>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</si>
  <si>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</si>
  <si>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</si>
  <si>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</si>
  <si>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</si>
  <si>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</si>
  <si>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</si>
  <si>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</si>
  <si>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</si>
  <si>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</si>
  <si>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</si>
  <si>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</si>
  <si>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</si>
  <si>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</si>
  <si>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</si>
  <si>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</si>
  <si>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</si>
  <si>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</si>
  <si>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</si>
  <si>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</si>
  <si>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</si>
  <si>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</si>
  <si>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</si>
  <si>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</si>
  <si>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</si>
  <si>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</si>
  <si>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</si>
  <si>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</si>
  <si>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</si>
  <si>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</si>
  <si>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</si>
  <si>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</si>
  <si>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</si>
  <si>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</si>
  <si>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</si>
  <si>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</si>
  <si>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</si>
  <si>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</si>
  <si>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</si>
  <si>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</si>
  <si>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</si>
  <si>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</si>
  <si>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</si>
  <si>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</si>
  <si>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</si>
  <si>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</si>
  <si>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</si>
  <si>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</si>
  <si>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</si>
  <si>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</si>
  <si>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</si>
  <si>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</si>
  <si>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</si>
  <si>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</si>
  <si>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</si>
  <si>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</si>
  <si>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</si>
  <si>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</si>
  <si>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</si>
  <si>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</si>
  <si>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</si>
  <si>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</si>
  <si>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</si>
  <si>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</si>
  <si>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</si>
  <si>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</si>
  <si>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</si>
  <si>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</si>
  <si>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</si>
  <si>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</si>
  <si>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</si>
  <si>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</si>
  <si>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</si>
  <si>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</si>
  <si>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</si>
  <si>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</si>
  <si>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</si>
  <si>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</si>
  <si>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</si>
  <si>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</si>
  <si>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</si>
  <si>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</si>
  <si>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</si>
  <si>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</si>
  <si>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</si>
  <si>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</si>
  <si>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</si>
  <si>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</si>
  <si>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</si>
  <si>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</si>
  <si>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</si>
  <si>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</si>
  <si>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</si>
  <si>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</si>
  <si>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</si>
  <si>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</si>
  <si>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</si>
  <si>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</si>
  <si>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</si>
  <si>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</si>
  <si>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</si>
  <si>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</si>
  <si>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</si>
  <si>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</si>
  <si>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</si>
  <si>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</si>
  <si>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</si>
  <si>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</si>
  <si>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</si>
  <si>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</si>
  <si>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</si>
  <si>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</si>
  <si>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</si>
  <si>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</si>
  <si>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</si>
  <si>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</si>
  <si>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</si>
  <si>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</si>
  <si>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</si>
  <si>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</si>
  <si>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</si>
  <si>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</si>
  <si>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</si>
  <si>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</si>
  <si>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</si>
  <si>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</si>
  <si>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</si>
  <si>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</si>
  <si>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</si>
  <si>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</si>
  <si>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</si>
  <si>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</si>
  <si>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</si>
  <si>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</si>
  <si>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</si>
  <si>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</si>
  <si>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</si>
  <si>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</si>
  <si>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</si>
  <si>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</si>
  <si>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</si>
  <si>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</si>
  <si>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</si>
  <si>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</si>
  <si>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</si>
  <si>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</si>
  <si>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</si>
  <si>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</si>
  <si>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</si>
  <si>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</si>
  <si>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</si>
  <si>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</si>
  <si>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</si>
  <si>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</si>
  <si>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</si>
  <si>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</si>
  <si>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</si>
  <si>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</si>
  <si>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</si>
  <si>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</si>
  <si>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</si>
  <si>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</si>
  <si>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</si>
  <si>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</si>
  <si>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</si>
  <si>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</si>
  <si>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</si>
  <si>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</si>
  <si>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</si>
  <si>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</si>
  <si>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</si>
  <si>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</si>
  <si>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</si>
  <si>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</si>
  <si>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</si>
  <si>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</si>
  <si>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</si>
  <si>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</si>
  <si>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</si>
  <si>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</si>
  <si>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</si>
  <si>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</si>
  <si>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</si>
  <si>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</si>
  <si>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</si>
  <si>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</si>
  <si>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</si>
  <si>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</si>
  <si>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</si>
  <si>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</si>
  <si>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</si>
  <si>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</si>
  <si>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</si>
  <si>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</si>
  <si>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</si>
  <si>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</si>
  <si>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</si>
  <si>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</si>
  <si>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</si>
  <si>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</si>
  <si>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</si>
  <si>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</si>
  <si>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</si>
  <si>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</si>
  <si>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</si>
  <si>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</si>
  <si>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</si>
  <si>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</si>
  <si>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</si>
  <si>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</si>
  <si>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</si>
  <si>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</si>
  <si>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</si>
  <si>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</si>
  <si>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</si>
  <si>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</si>
  <si>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</si>
  <si>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</si>
  <si>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</si>
  <si>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</si>
  <si>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</si>
  <si>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</si>
  <si>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</si>
  <si>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</si>
  <si>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</si>
  <si>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</si>
  <si>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</si>
  <si>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</si>
  <si>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</si>
  <si>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</si>
  <si>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</si>
  <si>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</si>
  <si>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</si>
  <si>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</si>
  <si>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</si>
  <si>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</si>
  <si>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</si>
  <si>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</si>
  <si>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</si>
  <si>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</si>
  <si>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</si>
  <si>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</si>
  <si>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</si>
  <si>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</si>
  <si>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</si>
  <si>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</si>
  <si>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</si>
  <si>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</si>
  <si>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</si>
  <si>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</si>
  <si>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</si>
  <si>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</si>
  <si>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</si>
  <si>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</si>
  <si>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</si>
  <si>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</si>
  <si>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</si>
  <si>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</si>
  <si>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</si>
  <si>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</si>
  <si>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</si>
  <si>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</si>
  <si>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</si>
  <si>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</si>
  <si>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</si>
  <si>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</si>
  <si>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</si>
  <si>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</si>
  <si>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</si>
  <si>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</si>
  <si>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</si>
  <si>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</si>
  <si>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</si>
  <si>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</si>
  <si>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</si>
  <si>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</si>
  <si>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</si>
  <si>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</si>
  <si>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</si>
  <si>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</si>
  <si>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</si>
  <si>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</si>
  <si>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</si>
  <si>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</si>
  <si>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</si>
  <si>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</si>
  <si>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</si>
  <si>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</si>
  <si>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</si>
  <si>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</si>
  <si>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</si>
  <si>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</si>
  <si>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</si>
  <si>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</si>
  <si>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</si>
  <si>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</si>
  <si>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</si>
  <si>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</si>
  <si>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</si>
  <si>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</si>
  <si>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</si>
  <si>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</si>
  <si>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</si>
  <si>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</si>
  <si>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</si>
  <si>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</si>
  <si>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</si>
  <si>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</si>
  <si>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</si>
  <si>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</si>
  <si>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</si>
  <si>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</si>
  <si>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</si>
  <si>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</si>
  <si>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</si>
  <si>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</si>
  <si>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</si>
  <si>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</si>
  <si>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</si>
  <si>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</si>
  <si>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</si>
  <si>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</si>
  <si>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</si>
  <si>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</si>
  <si>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</si>
  <si>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</si>
  <si>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</si>
  <si>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</si>
  <si>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</si>
  <si>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</si>
  <si>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</si>
  <si>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</si>
  <si>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</si>
  <si>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</si>
  <si>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</si>
  <si>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</si>
  <si>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</si>
  <si>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</si>
  <si>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</si>
  <si>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</si>
  <si>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</si>
  <si>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</si>
  <si>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</si>
  <si>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</si>
  <si>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</si>
  <si>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</si>
  <si>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</si>
  <si>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</si>
  <si>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</si>
  <si>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</si>
  <si>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</si>
  <si>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</si>
  <si>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</si>
  <si>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</si>
  <si>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</si>
  <si>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</si>
  <si>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</si>
  <si>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</si>
  <si>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</si>
  <si>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</si>
  <si>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</si>
  <si>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</si>
  <si>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</si>
  <si>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</si>
  <si>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</si>
  <si>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</si>
  <si>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</si>
  <si>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</si>
  <si>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</si>
  <si>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</si>
  <si>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</si>
  <si>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</si>
  <si>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</si>
  <si>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</si>
  <si>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</si>
  <si>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</si>
  <si>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</si>
  <si>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</si>
  <si>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</si>
  <si>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</si>
  <si>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</si>
  <si>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</si>
  <si>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</si>
  <si>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</si>
  <si>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</si>
  <si>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</si>
  <si>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</si>
  <si>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</si>
  <si>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</si>
  <si>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</si>
  <si>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</si>
  <si>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</si>
  <si>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</si>
  <si>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</si>
  <si>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</si>
  <si>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</si>
  <si>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</si>
  <si>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</si>
  <si>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</si>
  <si>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</si>
  <si>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</si>
  <si>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</si>
  <si>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</si>
  <si>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</si>
  <si>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</si>
  <si>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</si>
  <si>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</si>
  <si>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</si>
  <si>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</si>
  <si>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</si>
  <si>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</si>
  <si>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</si>
  <si>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</si>
  <si>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</si>
  <si>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</si>
  <si>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</si>
  <si>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</si>
  <si>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</si>
  <si>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</si>
  <si>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</si>
  <si>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</si>
  <si>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</si>
  <si>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</si>
  <si>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</si>
  <si>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</si>
  <si>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</si>
  <si>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</si>
  <si>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</si>
  <si>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</si>
  <si>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</si>
  <si>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</si>
  <si>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</si>
  <si>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</si>
  <si>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</si>
  <si>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</si>
  <si>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</si>
  <si>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</si>
  <si>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</si>
  <si>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</si>
  <si>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</si>
  <si>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</si>
  <si>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</si>
  <si>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</si>
  <si>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</si>
  <si>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</si>
  <si>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</si>
  <si>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</si>
  <si>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</si>
  <si>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</si>
  <si>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</si>
  <si>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</si>
  <si>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</si>
  <si>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</si>
  <si>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</si>
  <si>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</si>
  <si>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</si>
  <si>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</si>
  <si>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</si>
  <si>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</si>
  <si>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</si>
  <si>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</si>
  <si>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</si>
  <si>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</si>
  <si>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</si>
  <si>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</si>
  <si>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</si>
  <si>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</si>
  <si>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</si>
  <si>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</si>
  <si>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</si>
  <si>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</si>
  <si>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</si>
  <si>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</si>
  <si>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</si>
  <si>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</si>
  <si>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</si>
  <si>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</si>
  <si>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</si>
  <si>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</si>
  <si>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</si>
  <si>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</si>
  <si>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</si>
  <si>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</si>
  <si>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</si>
  <si>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</si>
  <si>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</si>
  <si>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</si>
  <si>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</si>
  <si>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</si>
  <si>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</si>
  <si>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</si>
  <si>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</si>
  <si>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</si>
  <si>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</si>
  <si>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</si>
  <si>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</si>
  <si>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</si>
  <si>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</si>
  <si>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</si>
  <si>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</si>
  <si>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</si>
  <si>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</si>
  <si>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</si>
  <si>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</si>
  <si>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</si>
  <si>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</si>
  <si>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</si>
  <si>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</si>
  <si>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</si>
  <si>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</si>
  <si>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</si>
  <si>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</si>
  <si>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</si>
  <si>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</si>
  <si>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</si>
  <si>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</si>
  <si>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</si>
  <si>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</si>
  <si>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</si>
  <si>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</si>
  <si>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</si>
  <si>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</si>
  <si>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</si>
  <si>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</si>
  <si>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</si>
  <si>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</si>
  <si>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</si>
  <si>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</si>
  <si>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</si>
  <si>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</si>
  <si>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</si>
  <si>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</si>
  <si>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</si>
  <si>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</si>
  <si>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</si>
  <si>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</si>
  <si>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</si>
  <si>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</si>
  <si>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</si>
  <si>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</si>
  <si>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</si>
  <si>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</si>
  <si>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</si>
  <si>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</si>
  <si>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</si>
  <si>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</si>
  <si>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</si>
  <si>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</si>
  <si>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</si>
  <si>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</si>
  <si>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</si>
  <si>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</si>
  <si>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</si>
  <si>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</si>
  <si>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</si>
  <si>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</si>
  <si>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</si>
  <si>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</si>
  <si>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</si>
  <si>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</si>
  <si>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</si>
  <si>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</si>
  <si>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</si>
  <si>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</si>
  <si>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</si>
  <si>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</si>
  <si>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</si>
  <si>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</si>
  <si>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</si>
  <si>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</si>
  <si>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</si>
  <si>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</si>
  <si>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</si>
  <si>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</si>
  <si>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</si>
  <si>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</si>
  <si>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</si>
  <si>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</si>
  <si>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</si>
  <si>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</si>
  <si>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</si>
  <si>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</si>
  <si>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</si>
  <si>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</si>
  <si>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</si>
  <si>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</si>
  <si>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</si>
  <si>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</si>
  <si>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</si>
  <si>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</si>
  <si>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</si>
  <si>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</si>
  <si>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</si>
  <si>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</si>
  <si>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</si>
  <si>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</si>
  <si>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</si>
  <si>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</si>
  <si>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</si>
  <si>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</si>
  <si>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</si>
  <si>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</si>
  <si>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</si>
  <si>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</si>
  <si>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</si>
  <si>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</si>
  <si>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</si>
  <si>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</si>
  <si>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</si>
  <si>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</si>
  <si>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</si>
  <si>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</si>
  <si>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</si>
  <si>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</si>
  <si>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</si>
  <si>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</si>
  <si>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</si>
  <si>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</si>
  <si>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</si>
  <si>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</si>
  <si>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</si>
  <si>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</si>
  <si>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</si>
  <si>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</si>
  <si>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</si>
  <si>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</si>
  <si>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</si>
  <si>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</si>
  <si>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</si>
  <si>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</si>
  <si>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</si>
  <si>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</si>
  <si>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</si>
  <si>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</si>
  <si>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</si>
  <si>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</si>
  <si>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</si>
  <si>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</si>
  <si>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</si>
  <si>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</si>
  <si>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</si>
  <si>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</si>
  <si>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</si>
  <si>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</si>
  <si>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</si>
  <si>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</si>
  <si>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</si>
  <si>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</si>
  <si>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</si>
  <si>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</si>
  <si>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</si>
  <si>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</si>
  <si>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</si>
  <si>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</si>
  <si>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</si>
  <si>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</si>
  <si>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</si>
  <si>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</si>
  <si>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</si>
  <si>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</si>
  <si>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</si>
  <si>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</si>
  <si>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</si>
  <si>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</si>
  <si>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</si>
  <si>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</si>
  <si>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</si>
  <si>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</si>
  <si>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</si>
  <si>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</si>
  <si>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</si>
  <si>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</si>
  <si>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</si>
  <si>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</si>
  <si>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</si>
  <si>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</si>
  <si>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</si>
  <si>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</si>
  <si>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</si>
  <si>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</si>
  <si>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</si>
  <si>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</si>
  <si>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</si>
  <si>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</si>
  <si>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</si>
  <si>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</si>
  <si>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</si>
  <si>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</si>
  <si>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</si>
  <si>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</si>
  <si>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</si>
  <si>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</si>
  <si>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</si>
  <si>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</si>
  <si>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</si>
  <si>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</si>
  <si>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</si>
  <si>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</si>
  <si>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</si>
  <si>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</si>
  <si>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</si>
  <si>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</si>
  <si>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</si>
  <si>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</si>
  <si>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</si>
  <si>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</si>
  <si>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</si>
  <si>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</si>
  <si>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</si>
  <si>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</si>
  <si>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</si>
  <si>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</si>
  <si>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</si>
  <si>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</si>
  <si>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</si>
  <si>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</si>
  <si>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</si>
  <si>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</si>
  <si>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</si>
  <si>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</si>
  <si>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</si>
  <si>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</si>
  <si>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</si>
  <si>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</si>
  <si>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</si>
  <si>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</si>
  <si>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</si>
  <si>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</si>
  <si>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</si>
  <si>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</si>
  <si>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</si>
  <si>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</si>
  <si>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</si>
  <si>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</si>
  <si>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</si>
  <si>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</si>
  <si>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</si>
  <si>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</si>
  <si>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</si>
  <si>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</si>
  <si>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</si>
  <si>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</si>
  <si>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</si>
  <si>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</si>
  <si>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</si>
  <si>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</si>
  <si>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</si>
  <si>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</si>
  <si>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</si>
  <si>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</si>
  <si>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</si>
  <si>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</si>
  <si>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</si>
  <si>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</si>
  <si>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</si>
  <si>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</si>
  <si>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</si>
  <si>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</si>
  <si>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</si>
  <si>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</si>
  <si>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</si>
  <si>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</si>
  <si>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</si>
  <si>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</si>
  <si>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</si>
  <si>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</si>
  <si>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</si>
  <si>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</si>
  <si>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</si>
  <si>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</si>
  <si>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</si>
  <si>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</si>
  <si>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</si>
  <si>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</si>
  <si>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</si>
  <si>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</si>
  <si>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</si>
  <si>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</si>
  <si>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</si>
  <si>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</si>
  <si>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</si>
  <si>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</si>
  <si>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</si>
  <si>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</si>
  <si>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</si>
  <si>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</si>
  <si>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</si>
  <si>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</si>
  <si>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</si>
  <si>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</si>
  <si>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</si>
  <si>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</si>
  <si>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</si>
  <si>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</si>
  <si>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</si>
  <si>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</si>
  <si>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</si>
  <si>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</si>
  <si>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</si>
  <si>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</si>
  <si>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</si>
  <si>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</si>
  <si>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</si>
  <si>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</si>
  <si>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</si>
  <si>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</si>
  <si>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</si>
  <si>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</si>
  <si>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</si>
  <si>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</si>
  <si>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</si>
  <si>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</si>
  <si>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</si>
  <si>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</si>
  <si>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</si>
  <si>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</si>
  <si>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</si>
  <si>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</si>
  <si>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</si>
  <si>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</si>
  <si>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</si>
  <si>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</si>
  <si>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</si>
  <si>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</si>
  <si>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</si>
  <si>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</si>
  <si>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</si>
  <si>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</si>
  <si>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</si>
  <si>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</si>
  <si>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</si>
  <si>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</si>
  <si>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</si>
  <si>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</si>
  <si>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</si>
  <si>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</si>
  <si>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</si>
  <si>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</si>
  <si>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</si>
  <si>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</si>
  <si>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</si>
  <si>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</si>
  <si>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</si>
  <si>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</si>
  <si>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</si>
  <si>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</si>
  <si>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</si>
  <si>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</si>
  <si>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</si>
  <si>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</si>
  <si>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</si>
  <si>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</si>
  <si>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</si>
  <si>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</si>
  <si>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</si>
  <si>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</si>
  <si>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</si>
  <si>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</si>
  <si>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</si>
  <si>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</si>
  <si>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</si>
  <si>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</si>
  <si>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</si>
  <si>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</si>
  <si>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</si>
  <si>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</si>
  <si>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</si>
  <si>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</si>
  <si>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</si>
  <si>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</si>
  <si>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</si>
  <si>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</si>
  <si>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</si>
  <si>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</si>
  <si>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</si>
  <si>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</si>
  <si>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</si>
  <si>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</si>
  <si>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</si>
  <si>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</si>
  <si>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</si>
  <si>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</si>
  <si>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</si>
  <si>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</si>
  <si>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</si>
  <si>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</si>
  <si>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</si>
  <si>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</si>
  <si>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</si>
  <si>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</si>
  <si>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</si>
  <si>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</si>
  <si>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</si>
  <si>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</si>
  <si>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</si>
  <si>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</si>
  <si>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</si>
  <si>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</si>
  <si>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</si>
  <si>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</si>
  <si>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</si>
  <si>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</si>
  <si>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</si>
  <si>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</si>
  <si>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</si>
  <si>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</si>
  <si>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</si>
  <si>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</si>
  <si>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</si>
  <si>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</si>
  <si>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</si>
  <si>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</si>
  <si>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</si>
  <si>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</si>
  <si>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</si>
  <si>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</si>
  <si>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</si>
  <si>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</si>
  <si>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</si>
  <si>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</si>
  <si>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</si>
  <si>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</si>
  <si>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</si>
  <si>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</si>
  <si>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</si>
  <si>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</si>
  <si>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</si>
  <si>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</si>
  <si>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</si>
  <si>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</si>
  <si>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</si>
  <si>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</si>
  <si>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</si>
  <si>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</si>
  <si>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</si>
  <si>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</si>
  <si>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</si>
  <si>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</si>
  <si>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</si>
  <si>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</si>
  <si>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</si>
  <si>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</si>
  <si>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</si>
  <si>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</si>
  <si>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</si>
  <si>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</si>
  <si>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</si>
  <si>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</si>
  <si>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</si>
  <si>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</si>
  <si>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</si>
  <si>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</si>
  <si>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</si>
  <si>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</si>
  <si>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</si>
  <si>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</si>
  <si>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</si>
  <si>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</si>
  <si>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</si>
  <si>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</si>
  <si>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</si>
  <si>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</si>
  <si>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</si>
  <si>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</si>
  <si>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</si>
  <si>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</si>
  <si>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</si>
  <si>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</si>
  <si>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</si>
  <si>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</si>
  <si>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</si>
  <si>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</si>
  <si>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</si>
  <si>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</si>
  <si>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</si>
  <si>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</si>
  <si>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</si>
  <si>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</si>
  <si>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</si>
  <si>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</si>
  <si>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</si>
  <si>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</si>
  <si>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</si>
  <si>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</si>
  <si>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</si>
  <si>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</si>
  <si>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</si>
  <si>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</si>
  <si>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</si>
  <si>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</si>
  <si>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</si>
  <si>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</si>
  <si>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</si>
  <si>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</si>
  <si>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</si>
  <si>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</si>
  <si>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</si>
  <si>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</si>
  <si>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</si>
  <si>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</si>
  <si>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</si>
  <si>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</si>
  <si>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</si>
  <si>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</si>
  <si>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</si>
  <si>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</si>
  <si>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</si>
  <si>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</si>
  <si>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</si>
  <si>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</si>
  <si>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</si>
  <si>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</si>
  <si>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</si>
  <si>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</si>
  <si>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</si>
  <si>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</si>
  <si>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</si>
  <si>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</si>
  <si>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</si>
  <si>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</si>
  <si>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</si>
  <si>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</si>
  <si>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</si>
  <si>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</si>
  <si>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</si>
  <si>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</si>
  <si>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</si>
  <si>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</si>
  <si>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</si>
  <si>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</si>
  <si>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</si>
  <si>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</si>
  <si>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</si>
  <si>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</si>
  <si>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</si>
  <si>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</si>
  <si>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</si>
  <si>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</si>
  <si>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</si>
  <si>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</si>
  <si>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</si>
  <si>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</si>
  <si>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</si>
  <si>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</si>
  <si>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</si>
  <si>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</si>
  <si>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</si>
  <si>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</si>
  <si>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</si>
  <si>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</si>
  <si>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</si>
  <si>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</si>
  <si>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</si>
  <si>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</si>
  <si>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</si>
  <si>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</si>
  <si>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</si>
  <si>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</si>
  <si>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</si>
  <si>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</si>
  <si>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</si>
  <si>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</si>
  <si>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</si>
  <si>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</si>
  <si>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</si>
  <si>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</si>
  <si>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</si>
  <si>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</si>
  <si>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</si>
  <si>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</si>
  <si>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</si>
  <si>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</si>
  <si>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</si>
  <si>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</si>
  <si>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</si>
  <si>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</si>
  <si>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</si>
  <si>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</si>
  <si>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</si>
  <si>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</si>
  <si>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</si>
  <si>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</si>
  <si>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</si>
  <si>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</si>
  <si>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</si>
  <si>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</si>
  <si>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</si>
  <si>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</si>
  <si>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</si>
  <si>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</si>
  <si>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</si>
  <si>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</si>
  <si>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</si>
  <si>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</si>
  <si>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</si>
  <si>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</si>
  <si>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</si>
  <si>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</si>
  <si>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</si>
  <si>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</si>
  <si>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</si>
  <si>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</si>
  <si>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</si>
  <si>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</si>
  <si>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</si>
  <si>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</si>
  <si>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</si>
  <si>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</si>
  <si>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</si>
  <si>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</si>
  <si>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</si>
  <si>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</si>
  <si>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</si>
  <si>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</si>
  <si>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</si>
  <si>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</si>
  <si>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</si>
  <si>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</si>
  <si>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</si>
  <si>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</si>
  <si>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</si>
  <si>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</si>
  <si>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</si>
  <si>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</si>
  <si>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</si>
  <si>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</si>
  <si>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</si>
  <si>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</si>
  <si>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</si>
  <si>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</si>
  <si>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</si>
  <si>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</si>
  <si>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</si>
  <si>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</si>
  <si>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</si>
  <si>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</si>
  <si>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</si>
  <si>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</si>
  <si>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</si>
  <si>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</si>
  <si>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</si>
  <si>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</si>
  <si>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</si>
  <si>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</si>
  <si>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</si>
  <si>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</si>
  <si>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</si>
  <si>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</si>
  <si>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</si>
  <si>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</si>
  <si>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</si>
  <si>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</si>
  <si>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</si>
  <si>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</si>
  <si>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</si>
  <si>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</si>
  <si>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</si>
  <si>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</si>
  <si>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</si>
  <si>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</si>
  <si>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</si>
  <si>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</si>
  <si>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</si>
  <si>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</si>
  <si>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</si>
  <si>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</si>
  <si>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</si>
  <si>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</si>
  <si>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</si>
  <si>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</si>
  <si>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</si>
  <si>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</si>
  <si>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</si>
  <si>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</si>
  <si>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</si>
  <si>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</si>
  <si>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</si>
  <si>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</si>
  <si>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</si>
  <si>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</si>
  <si>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</si>
  <si>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</si>
  <si>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</si>
  <si>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</si>
  <si>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</si>
  <si>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</si>
  <si>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</si>
  <si>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</si>
  <si>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</si>
  <si>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</si>
  <si>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</si>
  <si>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</si>
  <si>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</si>
  <si>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</si>
  <si>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</si>
  <si>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</si>
  <si>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</si>
  <si>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</si>
  <si>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</si>
  <si>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</si>
  <si>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</si>
  <si>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</si>
  <si>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</si>
  <si>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</si>
  <si>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</si>
  <si>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</si>
  <si>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</si>
  <si>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</si>
  <si>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</si>
  <si>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</si>
  <si>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</si>
  <si>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</si>
  <si>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</si>
  <si>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</si>
  <si>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</si>
  <si>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</si>
  <si>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</si>
  <si>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</si>
  <si>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</si>
  <si>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</si>
  <si>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</si>
  <si>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</si>
  <si>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</si>
  <si>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</si>
  <si>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</si>
  <si>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</si>
  <si>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</si>
  <si>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</si>
  <si>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</si>
  <si>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</si>
  <si>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</si>
  <si>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</si>
  <si>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</si>
  <si>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</si>
  <si>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</si>
  <si>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</si>
  <si>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</si>
  <si>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</si>
  <si>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</si>
  <si>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</si>
  <si>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</si>
  <si>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</si>
  <si>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</si>
  <si>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</si>
  <si>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</si>
  <si>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</si>
  <si>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</si>
  <si>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</si>
  <si>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</si>
  <si>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</si>
  <si>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</si>
  <si>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</si>
  <si>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</si>
  <si>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</si>
  <si>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</si>
  <si>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</si>
  <si>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</si>
  <si>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</si>
  <si>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</si>
  <si>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</si>
  <si>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</si>
  <si>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</si>
  <si>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</si>
  <si>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</si>
  <si>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</si>
  <si>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</si>
  <si>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</si>
  <si>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</si>
  <si>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</si>
  <si>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</si>
  <si>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</si>
  <si>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</si>
  <si>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</si>
  <si>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</si>
  <si>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</si>
  <si>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</si>
  <si>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</si>
  <si>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</si>
  <si>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</si>
  <si>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</si>
  <si>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</si>
  <si>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</si>
  <si>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</si>
  <si>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</si>
  <si>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</si>
  <si>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</si>
  <si>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</si>
  <si>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</si>
  <si>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</si>
  <si>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</si>
  <si>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</si>
  <si>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</si>
  <si>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</si>
  <si>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</si>
  <si>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</si>
  <si>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</si>
  <si>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</si>
  <si>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</si>
  <si>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</si>
  <si>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</si>
  <si>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</si>
  <si>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</si>
  <si>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</si>
  <si>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</si>
  <si>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</si>
  <si>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</si>
  <si>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</si>
  <si>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</si>
  <si>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</si>
  <si>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</si>
  <si>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</si>
  <si>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</si>
  <si>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</si>
  <si>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</si>
  <si>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</si>
  <si>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</si>
  <si>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</si>
  <si>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</si>
  <si>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</si>
  <si>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</si>
  <si>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</si>
  <si>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</si>
  <si>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</si>
  <si>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</si>
  <si>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</si>
  <si>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</si>
  <si>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</si>
  <si>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</si>
  <si>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</si>
  <si>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</si>
  <si>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</si>
  <si>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</si>
  <si>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</si>
  <si>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</si>
  <si>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</si>
  <si>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</si>
  <si>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</si>
  <si>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</si>
  <si>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</si>
  <si>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</si>
  <si>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</si>
  <si>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</si>
  <si>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</si>
  <si>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</si>
  <si>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</si>
  <si>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</si>
  <si>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</si>
  <si>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</si>
  <si>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</si>
  <si>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</si>
  <si>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</si>
  <si>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</si>
  <si>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</si>
  <si>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</si>
  <si>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</si>
  <si>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</si>
  <si>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</si>
  <si>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</si>
  <si>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</si>
  <si>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</si>
  <si>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</si>
  <si>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</si>
  <si>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</si>
  <si>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</si>
  <si>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</si>
  <si>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</si>
  <si>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</si>
  <si>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</si>
  <si>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</si>
  <si>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</si>
  <si>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</si>
  <si>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</si>
  <si>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</si>
  <si>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</si>
  <si>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</si>
  <si>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</si>
  <si>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</si>
  <si>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</si>
  <si>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</si>
  <si>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</si>
  <si>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</si>
  <si>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</si>
  <si>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</si>
  <si>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</si>
  <si>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</si>
  <si>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</si>
  <si>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</si>
  <si>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</si>
  <si>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</si>
  <si>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</si>
  <si>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</si>
  <si>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</si>
  <si>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</si>
  <si>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</si>
  <si>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</si>
  <si>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</si>
  <si>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</si>
  <si>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</si>
  <si>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</si>
  <si>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</si>
  <si>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</si>
  <si>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</si>
  <si>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</si>
  <si>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</si>
  <si>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</si>
  <si>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</si>
  <si>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</si>
  <si>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</si>
  <si>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</si>
  <si>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</si>
  <si>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</si>
  <si>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</si>
  <si>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</si>
  <si>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</si>
  <si>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</si>
  <si>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</si>
  <si>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</si>
  <si>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</si>
  <si>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</si>
  <si>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</si>
  <si>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</si>
  <si>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</si>
  <si>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</si>
  <si>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</si>
  <si>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</si>
  <si>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</si>
  <si>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</si>
  <si>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</si>
  <si>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</si>
  <si>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</si>
  <si>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</si>
  <si>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</si>
  <si>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</si>
  <si>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</si>
  <si>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</si>
  <si>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</si>
  <si>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</si>
  <si>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</si>
  <si>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</si>
  <si>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</si>
  <si>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</si>
  <si>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</si>
  <si>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</si>
  <si>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</si>
  <si>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</si>
  <si>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</si>
  <si>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</si>
  <si>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</si>
  <si>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</si>
  <si>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</si>
  <si>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</si>
  <si>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</si>
  <si>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</si>
  <si>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</si>
  <si>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</si>
  <si>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</si>
  <si>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</si>
  <si>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</si>
  <si>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</si>
  <si>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</si>
  <si>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</si>
  <si>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</si>
  <si>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</si>
  <si>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</si>
  <si>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</si>
  <si>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</si>
  <si>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</si>
  <si>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</si>
  <si>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</si>
  <si>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</si>
  <si>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</si>
  <si>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</si>
  <si>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</si>
  <si>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</si>
  <si>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</si>
  <si>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</si>
  <si>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</si>
  <si>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</si>
  <si>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</si>
  <si>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</si>
  <si>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</si>
  <si>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</si>
  <si>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</si>
  <si>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</si>
  <si>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</si>
  <si>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</si>
  <si>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</si>
  <si>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</si>
  <si>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</si>
  <si>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</si>
  <si>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</si>
  <si>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</si>
  <si>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</si>
  <si>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</si>
  <si>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</si>
  <si>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</si>
  <si>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</si>
  <si>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</si>
  <si>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</si>
  <si>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</si>
  <si>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</si>
  <si>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</si>
  <si>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</si>
  <si>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</si>
  <si>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</si>
  <si>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</si>
  <si>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</si>
  <si>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</si>
  <si>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</si>
  <si>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</si>
  <si>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</si>
  <si>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</si>
  <si>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</si>
  <si>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</si>
  <si>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</si>
  <si>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</si>
  <si>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</si>
  <si>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</si>
  <si>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</si>
  <si>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</si>
  <si>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</si>
  <si>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</si>
  <si>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</si>
  <si>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</si>
  <si>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</si>
  <si>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</si>
  <si>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</si>
  <si>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</si>
  <si>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</si>
  <si>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</si>
  <si>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</si>
  <si>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</si>
  <si>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</si>
  <si>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</si>
  <si>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</si>
  <si>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</si>
  <si>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</si>
  <si>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</si>
  <si>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</si>
  <si>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</si>
  <si>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</si>
  <si>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</si>
  <si>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</si>
  <si>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</si>
  <si>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</si>
  <si>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</si>
  <si>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</si>
  <si>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</si>
  <si>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</si>
  <si>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</si>
  <si>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</si>
  <si>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</si>
  <si>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</si>
  <si>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</si>
  <si>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</si>
  <si>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</si>
  <si>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</si>
  <si>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</si>
  <si>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</si>
  <si>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</si>
  <si>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</si>
  <si>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</si>
  <si>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</si>
  <si>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</si>
  <si>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</si>
  <si>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</si>
  <si>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</si>
  <si>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</si>
  <si>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</si>
  <si>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</si>
  <si>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</si>
  <si>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</si>
  <si>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</si>
  <si>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</si>
  <si>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</si>
  <si>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</si>
  <si>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</si>
  <si>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</si>
  <si>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</si>
  <si>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</si>
  <si>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</si>
  <si>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</si>
  <si>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</si>
  <si>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</si>
  <si>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</si>
  <si>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</si>
  <si>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</si>
  <si>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</si>
  <si>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</si>
  <si>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</si>
  <si>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</si>
  <si>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</si>
  <si>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</si>
  <si>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</si>
  <si>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</si>
  <si>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</si>
  <si>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</si>
  <si>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</si>
  <si>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</si>
  <si>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</si>
  <si>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</si>
  <si>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</si>
  <si>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</si>
  <si>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</si>
  <si>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</si>
  <si>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</si>
  <si>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</si>
  <si>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</si>
  <si>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</si>
  <si>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</si>
  <si>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</si>
  <si>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</si>
  <si>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</si>
  <si>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</si>
  <si>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</si>
  <si>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</si>
  <si>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</si>
  <si>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</si>
  <si>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</si>
  <si>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</si>
  <si>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</si>
  <si>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</si>
  <si>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</si>
  <si>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</si>
  <si>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</si>
  <si>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</si>
  <si>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</si>
  <si>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</si>
  <si>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</si>
  <si>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</si>
  <si>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</si>
  <si>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</si>
  <si>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</si>
  <si>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</si>
  <si>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</si>
  <si>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</si>
  <si>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</si>
  <si>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</si>
  <si>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</si>
  <si>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</si>
  <si>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</si>
  <si>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</si>
  <si>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</si>
  <si>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</si>
  <si>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</si>
  <si>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</si>
  <si>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</si>
  <si>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</si>
  <si>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</si>
  <si>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</si>
  <si>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</si>
  <si>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</si>
  <si>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</si>
  <si>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</si>
  <si>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</si>
  <si>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</si>
  <si>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</si>
  <si>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</si>
  <si>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</si>
  <si>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</si>
  <si>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</si>
  <si>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</si>
  <si>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</si>
  <si>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</si>
  <si>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</si>
  <si>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</si>
  <si>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</si>
  <si>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</si>
  <si>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</si>
  <si>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</si>
  <si>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</si>
  <si>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</si>
  <si>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</si>
  <si>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</si>
  <si>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</si>
  <si>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</si>
  <si>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</si>
  <si>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</si>
  <si>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</si>
  <si>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</si>
  <si>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</si>
  <si>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</si>
  <si>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</si>
  <si>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</si>
  <si>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</si>
  <si>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</si>
  <si>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</si>
  <si>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</si>
  <si>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</si>
  <si>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</si>
  <si>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</si>
  <si>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</si>
  <si>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</si>
  <si>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</si>
  <si>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</si>
  <si>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</si>
  <si>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</si>
  <si>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</si>
  <si>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</si>
  <si>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</si>
  <si>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</si>
  <si>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</si>
  <si>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</si>
  <si>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</si>
  <si>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</si>
  <si>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</si>
  <si>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</si>
  <si>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</si>
  <si>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</si>
  <si>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</si>
  <si>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</si>
  <si>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</si>
  <si>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</si>
  <si>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</si>
  <si>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</si>
  <si>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</si>
  <si>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</si>
  <si>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</si>
  <si>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</si>
  <si>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</si>
  <si>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</si>
  <si>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</si>
  <si>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</si>
  <si>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</si>
  <si>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</si>
  <si>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</si>
  <si>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</si>
  <si>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</si>
  <si>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</si>
  <si>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</si>
  <si>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</si>
  <si>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</si>
  <si>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</si>
  <si>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</si>
  <si>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</si>
  <si>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</si>
  <si>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</si>
  <si>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</si>
  <si>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</si>
  <si>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</si>
  <si>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</si>
  <si>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</si>
  <si>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</si>
  <si>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</si>
  <si>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</si>
  <si>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</si>
  <si>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</si>
  <si>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</si>
  <si>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</si>
  <si>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</si>
  <si>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</si>
  <si>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</si>
  <si>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</si>
  <si>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</si>
  <si>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</si>
  <si>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</si>
  <si>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</si>
  <si>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</si>
  <si>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</si>
  <si>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</si>
  <si>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</si>
  <si>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</si>
  <si>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</si>
  <si>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</si>
  <si>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</si>
  <si>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</si>
  <si>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</si>
  <si>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</si>
  <si>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</si>
  <si>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</si>
  <si>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</si>
  <si>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</si>
  <si>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</si>
  <si>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</si>
  <si>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</si>
  <si>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</si>
  <si>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</si>
  <si>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</si>
  <si>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</si>
  <si>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</si>
  <si>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</si>
  <si>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</si>
  <si>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</si>
  <si>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</si>
  <si>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</si>
  <si>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</si>
  <si>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</si>
  <si>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</si>
  <si>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</si>
  <si>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</si>
  <si>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</si>
  <si>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</si>
  <si>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</si>
  <si>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</si>
  <si>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</si>
  <si>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</si>
  <si>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</si>
  <si>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</si>
  <si>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</si>
  <si>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</si>
  <si>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</si>
  <si>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</si>
  <si>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</si>
  <si>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</si>
  <si>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</si>
  <si>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</si>
  <si>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</si>
  <si>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</si>
  <si>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</si>
  <si>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</si>
  <si>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</si>
  <si>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</si>
  <si>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</si>
  <si>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</si>
  <si>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</si>
  <si>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</si>
  <si>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</si>
  <si>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</si>
  <si>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</si>
  <si>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</si>
  <si>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</si>
  <si>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</si>
  <si>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</si>
  <si>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</si>
  <si>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</si>
  <si>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</si>
  <si>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</si>
  <si>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</si>
  <si>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</si>
  <si>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</si>
  <si>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</si>
  <si>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</si>
  <si>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</si>
  <si>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</si>
  <si>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</si>
  <si>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</si>
  <si>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</si>
  <si>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</si>
  <si>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</si>
  <si>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</si>
  <si>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</si>
  <si>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</si>
  <si>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</si>
  <si>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</si>
  <si>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</si>
  <si>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</si>
  <si>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</si>
  <si>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</si>
  <si>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</si>
  <si>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</si>
  <si>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</si>
  <si>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</si>
  <si>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</si>
  <si>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</si>
  <si>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</si>
  <si>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</si>
  <si>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</si>
  <si>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</si>
  <si>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</si>
  <si>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</si>
  <si>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</si>
  <si>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</si>
  <si>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</si>
  <si>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</si>
  <si>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</si>
  <si>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</si>
  <si>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</si>
  <si>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</si>
  <si>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</si>
  <si>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</si>
  <si>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</si>
  <si>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</si>
  <si>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</si>
  <si>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</si>
  <si>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</si>
  <si>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</si>
  <si>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</si>
  <si>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</si>
  <si>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</si>
  <si>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</si>
  <si>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</si>
  <si>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</si>
  <si>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</si>
  <si>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</si>
  <si>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</si>
  <si>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</si>
  <si>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</si>
  <si>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</si>
  <si>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</si>
  <si>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</si>
  <si>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</si>
  <si>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</si>
  <si>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</si>
  <si>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</si>
  <si>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</si>
  <si>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</si>
  <si>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</si>
  <si>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</si>
  <si>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</si>
  <si>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</si>
  <si>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</si>
  <si>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</si>
  <si>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</si>
  <si>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</si>
  <si>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</si>
  <si>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</si>
  <si>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</si>
  <si>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</si>
  <si>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</si>
  <si>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</si>
  <si>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</si>
  <si>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</si>
  <si>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</si>
  <si>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</si>
  <si>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</si>
  <si>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</si>
  <si>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</si>
  <si>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</si>
  <si>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</si>
  <si>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</si>
  <si>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</si>
  <si>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</si>
  <si>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</si>
  <si>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</si>
  <si>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</si>
  <si>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</si>
  <si>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</si>
  <si>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</si>
  <si>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</si>
  <si>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</si>
  <si>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</si>
  <si>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</si>
  <si>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</si>
  <si>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</si>
  <si>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</si>
  <si>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</si>
  <si>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</si>
  <si>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</si>
  <si>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</si>
  <si>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</si>
  <si>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</si>
  <si>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</si>
  <si>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</si>
  <si>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</si>
  <si>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</si>
  <si>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</si>
  <si>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</si>
  <si>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</si>
  <si>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</si>
  <si>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</si>
  <si>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</si>
  <si>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</si>
  <si>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</si>
  <si>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</si>
  <si>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</si>
  <si>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</si>
  <si>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</si>
  <si>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</si>
  <si>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</si>
  <si>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</si>
  <si>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</si>
  <si>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</si>
  <si>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</si>
  <si>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</si>
  <si>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</si>
  <si>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</si>
  <si>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</si>
  <si>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</si>
  <si>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</si>
  <si>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</si>
  <si>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</si>
  <si>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</si>
  <si>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</si>
  <si>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</si>
  <si>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</si>
  <si>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</si>
  <si>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</si>
  <si>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</si>
  <si>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</si>
  <si>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</si>
  <si>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</si>
  <si>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</si>
  <si>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</si>
  <si>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</si>
  <si>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</si>
  <si>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</si>
  <si>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</si>
  <si>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</si>
  <si>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</si>
  <si>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</si>
  <si>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</si>
  <si>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</si>
  <si>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</si>
  <si>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</si>
  <si>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</si>
  <si>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</si>
  <si>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</si>
  <si>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</si>
  <si>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</si>
  <si>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</si>
  <si>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</si>
  <si>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</si>
  <si>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</si>
  <si>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</si>
  <si>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</si>
  <si>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</si>
  <si>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</si>
  <si>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</si>
  <si>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</si>
  <si>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</si>
  <si>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</si>
  <si>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</si>
  <si>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</si>
  <si>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</si>
  <si>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</si>
  <si>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</si>
  <si>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</si>
  <si>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</si>
  <si>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</si>
  <si>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</si>
  <si>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</si>
  <si>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</si>
  <si>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</si>
  <si>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</si>
  <si>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</si>
  <si>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</si>
  <si>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</si>
  <si>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</si>
  <si>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</si>
  <si>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</si>
  <si>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</si>
  <si>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</si>
  <si>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</si>
  <si>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</si>
  <si>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</si>
  <si>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</si>
  <si>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</si>
  <si>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</si>
  <si>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</si>
  <si>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</si>
  <si>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</si>
  <si>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</si>
  <si>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</si>
  <si>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</si>
  <si>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</si>
  <si>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</si>
  <si>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</si>
  <si>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</si>
  <si>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</si>
  <si>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</si>
  <si>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</si>
  <si>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</si>
  <si>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</si>
  <si>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</si>
  <si>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</si>
  <si>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</si>
  <si>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</si>
  <si>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</si>
  <si>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</si>
  <si>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</si>
  <si>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</si>
  <si>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</si>
  <si>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</si>
  <si>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</si>
  <si>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</si>
  <si>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</si>
  <si>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</si>
  <si>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</si>
  <si>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</si>
  <si>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</si>
  <si>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</si>
  <si>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</si>
  <si>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</si>
  <si>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</si>
  <si>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</si>
  <si>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</si>
  <si>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</si>
  <si>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</si>
  <si>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</si>
  <si>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</si>
  <si>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</si>
  <si>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</si>
  <si>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</si>
  <si>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</si>
  <si>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</si>
  <si>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</si>
  <si>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</si>
  <si>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</si>
  <si>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</si>
  <si>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</si>
  <si>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</si>
  <si>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</si>
  <si>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</si>
  <si>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</si>
  <si>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</si>
  <si>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</si>
  <si>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</si>
  <si>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</si>
  <si>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</si>
  <si>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</si>
  <si>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</si>
  <si>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</si>
  <si>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</si>
  <si>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</si>
  <si>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</si>
  <si>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</si>
  <si>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</si>
  <si>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</si>
  <si>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</si>
  <si>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</si>
  <si>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</si>
  <si>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</si>
  <si>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</si>
  <si>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</si>
  <si>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</si>
  <si>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</si>
  <si>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</si>
  <si>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</si>
  <si>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</si>
  <si>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</si>
  <si>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</si>
  <si>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</si>
  <si>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</si>
  <si>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</si>
  <si>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</si>
  <si>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</si>
  <si>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</si>
  <si>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</si>
  <si>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</si>
  <si>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</si>
  <si>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</si>
  <si>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</si>
  <si>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</si>
  <si>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</si>
  <si>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</si>
  <si>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</si>
  <si>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</si>
  <si>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</si>
  <si>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</si>
  <si>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</si>
  <si>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</si>
  <si>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</si>
  <si>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</si>
  <si>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</si>
  <si>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</si>
  <si>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</si>
  <si>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</si>
  <si>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</si>
  <si>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</si>
  <si>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</si>
  <si>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</si>
  <si>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</si>
  <si>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</si>
  <si>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</si>
  <si>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</si>
  <si>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</si>
  <si>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</si>
  <si>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</si>
  <si>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</si>
  <si>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</si>
  <si>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</si>
  <si>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</si>
  <si>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</si>
  <si>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</si>
  <si>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</si>
  <si>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</si>
  <si>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</si>
  <si>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</si>
  <si>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</si>
  <si>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</si>
  <si>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</si>
  <si>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</si>
  <si>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30 mins</t>
  </si>
  <si>
    <t>PCM-20251008-00000766</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</si>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</sst>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275.42941620370402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45938.37784212963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45938.37784212963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45938.37784212963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45938.37784212963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45938.37784212963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45938.37784212963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45938.37784212963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45938.37784212963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45938.37784212963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45938.37784212963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45938.37784212963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45938.37784212963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45938.37784212963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45938.37784212963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45938.37784212963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45938.37784212963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45938.37784212963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45938.37784212963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45938.37784212963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45938.37784212963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45938.37784212963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45938.37784212963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45938.37784212963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45938.37784212963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45938.37784212963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45938.37784212963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45938.37784212963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45938.37784212963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45938.37784212963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45938.37784212963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45938.37784212963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45938.37784212963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45938.37784212963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45938.37784212963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45938.37784212963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45938.37784212963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45938.37784212963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45938.37784212963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45938.37784212963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45938.37784212963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45938.37784212963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45938.37784212963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45938.37784212963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45938.37784212963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45938.37784212963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45938.37784212963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45938.37784212963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45938.37784212963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45938.37784212963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45938.37784212963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45938.37784212963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45938.37784212963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45938.37784212963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45938.37784212963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45938.37784212963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45938.37784212963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45938.37784212963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45938.37784212963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45938.37784212963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45938.37784212963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45938.37784212963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45938.37784212963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45938.37784212963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45938.37784212963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45938.37784212963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45938.37784212963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45938.37784212963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45938.37784212963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45938.37784212963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45938.37784212963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45938.37784212963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45938.37784212963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45938.37784212963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45938.37784212963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45938.37784212963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45938.37784212963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45938.37784212963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45938.37784212963</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45938.37784212963</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3B1D9024-65BB-48EE-A7F8-E35A1DF030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131.65075879629876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113.37800416666869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45938.37784212963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45938.37784212963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45938.37784212963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45938.37784212963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45938.37784212963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45938.37784212963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45938.37784212963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45938.37784212963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45938.37784212963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45938.37784212963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45938.37784212963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45938.37784212963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45938.37784212963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45938.37784212963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45938.37784212963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45938.37784212963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45938.37784212963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45938.37784212963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45938.37784212963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45938.37784212963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45938.37784212963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45938.37784212963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45938.37784212963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45938.37784212963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45938.37784212963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45938.37784212963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45938.37784212963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45938.37784212963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45938.37784212963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45938.37784212963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45938.37784212963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45938.37784212963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45938.37784212963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45938.37784212963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45938.37784212963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45938.37784212963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45938.37784212963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45938.37784212963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45938.37784212963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45938.37784212963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45938.37784212963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45938.37784212963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45938.37784212963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45938.37784212963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45938.37784212963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45938.37784212963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45938.37784212963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45938.37784212963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45938.37784212963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45938.37784212963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45938.37784212963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45938.37784212963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45938.37784212963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45938.37784212963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45938.37784212963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45938.37784212963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45938.37784212963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45938.37784212963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45938.37784212963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45938.37784212963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45938.37784212963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45938.37784212963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45938.37784212963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45938.37784212963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45938.37784212963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45938.37784212963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45938.37784212963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45938.37784212963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45938.37784212963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45938.37784212963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45938.37784212963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45938.37784212963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45938.37784212963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45938.37784212963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45938.37784212963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45938.37784212963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45938.37784212963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45938.37784212963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45938.37784212963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45938.37784212963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45938.37784212963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45938.37784212963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45938.37784212963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45938.37784212963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45938.37784212963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45938.37784212963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45938.37784212963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45938.37784212963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45938.37784212963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45938.37784212963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45938.37784212963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45938.37784212963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45938.37784212963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45938.37784212963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45938.37784212963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45938.37784212963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45938.37784212963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45938.37784212963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45938.37784212963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45938.37784212963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45938.37784212963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45938.37784212963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45938.37784212963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45938.37784212963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45938.37784212963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45938.37784212963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45938.37784212963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45938.37784212963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45938.37784212963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45938.37784212963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45938.37784212963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45938.37784212963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45938.37784212963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45938.37784212963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45938.37784212963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45938.37784212963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45938.37784212963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45938.37784212963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45938.37784212963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45938.37784212963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45938.37784212963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45938.37784212963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45938.37784212963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45938.37784212963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45938.37784212963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45938.37784212963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45938.37784212963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45938.37784212963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45938.37784212963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45938.37784212963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45938.37784212963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45938.37784212963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45938.37784212963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45938.37784212963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45938.37784212963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45938.37784212963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45938.37784212963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45938.37784212963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45938.37784212963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45938.37784212963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45938.37784212963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45938.37784212963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45938.37784212963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45938.37784212963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45938.37784212963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45938.37784212963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45938.37784212963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45938.37784212963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45938.37784212963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45938.37784212963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45938.37784212963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45938.37784212963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45938.37784212963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45938.37784212963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45938.37784212963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45938.37784212963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45938.37784212963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45938.37784212963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45938.37784212963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45938.37784212963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45938.37784212963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45938.37784212963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45938.37784212963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45938.37784212963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45938.37784212963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45938.37784212963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45938.37784212963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45938.37784212963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45938.37784212963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45938.37784212963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45938.37784212963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45938.37784212963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45938.37784212963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45938.37784212963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45938.37784212963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45938.37784212963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45938.37784212963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45938.37784212963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45938.37784212963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45938.37784212963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45938.37784212963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45938.37784212963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45938.37784212963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45938.37784212963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45938.37784212963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45938.37784212963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45938.37784212963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45938.37784212963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45938.37784212963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45938.37784212963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45938.37784212963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45938.37784212963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45938.37784212963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45938.37784212963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45938.37784212963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45938.37784212963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45938.37784212963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45938.37784212963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45938.37784212963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45938.37784212963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45938.37784212963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45938.37784212963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45938.37784212963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45938.37784212963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45938.37784212963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45938.37784212963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45938.37784212963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45938.37784212963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45938.37784212963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45938.37784212963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45938.37784212963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45938.37784212963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45938.37784212963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45938.37784212963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45938.37784212963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45938.37784212963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45938.37784212963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3.9717129628115799E-2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45938.37784212963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45938.37784212963</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45938.37784212963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45938.37784212963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45938.37784212963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45938.37784212963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45938.37784212963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45938.37784212963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45938.37784212963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45938.37784212963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45938.37784212963</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45938.37784212963</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45938.37784212963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45938.37784212963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45938.37784212963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45938.37784212963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45938.37784212963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45938.37784212963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45938.37784212963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45938.37784212963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45938.37784212963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45938.37784212963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45938.37784212963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45938.37784212963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45938.37784212963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45938.37784212963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45938.37784212963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45938.37784212963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45938.37784212963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45938.37784212963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45938.37784212963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45938.37784212963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45938.37784212963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45938.37784212963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45938.37784212963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45938.37784212963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45938.37784212963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45938.37784212963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45938.37784212963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45938.37784212963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45938.37784212963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45938.37784212963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45938.37784212963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45938.37784212963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45938.37784212963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45938.37784212963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45938.37784212963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45938.37784212963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45938.37784212963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45938.37784212963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45938.37784212963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45938.37784212963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45938.37784212963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45938.37784212963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45938.37784212963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45938.37784212963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45938.37784212963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45938.37784212963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45938.37784212963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45938.37784212963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45938.37784212963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45938.37784212963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45938.37784212963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45938.37784212963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45938.37784212963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45938.37784212963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45938.37784212963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45938.37784212963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45938.37784212963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45938.37784212963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45938.37784212963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45938.37784212963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45938.37784212963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45938.37784212963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45938.37784212963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45938.37784212963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45938.37784212963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45938.37784212963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45938.37784212963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45938.37784212963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45938.37784212963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45938.37784212963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45938.37784212963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45938.37784212963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45938.37784212963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45938.37784212963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45938.37784212963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45938.37784212963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45938.37784212963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45938.37784212963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45938.37784212963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45938.37784212963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45938.37784212963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45938.37784212963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45938.37784212963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45938.37784212963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45938.37784212963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45938.37784212963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45938.37784212963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45938.37784212963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45938.37784212963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45938.37784212963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45938.37784212963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45938.37784212963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45938.37784212963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45938.37784212963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45938.37784212963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45938.37784212963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45938.37784212963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45938.37784212963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45938.37784212963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45938.37784212963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45938.37784212963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45938.37784212963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45938.37784212963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45938.37784212963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45938.37784212963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45938.37784212963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45938.37784212963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45938.37784212963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45938.37784212963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45938.37784212963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45938.37784212963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45938.37784212963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45938.37784212963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45938.37784212963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45938.37784212963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45938.37784212963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45938.37784212963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45938.37784212963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45938.37784212963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45938.37784212963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45938.37784212963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45938.37784212963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45938.37784212963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45938.37784212963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45938.37784212963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45938.37784212963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45938.37784212963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45938.37784212963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45938.37784212963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45938.37784212963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45938.37784212963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45938.37784212963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45938.37784212963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45938.37784212963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45938.37784212963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45938.37784212963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45938.37784212963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45938.37784212963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45938.37784212963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45938.37784212963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45938.37784212963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45938.37784212963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45938.37784212963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45938.37784212963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45938.37784212963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45938.37784212963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45938.37784212963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45938.37784212963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45938.37784212963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45938.37784212963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45938.37784212963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45938.37784212963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45938.37784212963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45938.37784212963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45938.37784212963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45938.37784212963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45938.37784212963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45938.37784212963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45938.37784212963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45938.37784212963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45938.37784212963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45938.37784212963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45938.37784212963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45938.37784212963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45938.37784212963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45938.37784212963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45938.37784212963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45938.37784212963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45938.37784212963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45938.37784212963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45938.37784212963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45938.37784212963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45938.37784212963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45938.37784212963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45938.37784212963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45938.37784212963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45938.37784212963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45938.37784212963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45938.37784212963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45938.37784212963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45938.37784212963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45938.37784212963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45938.37784212963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45938.37784212963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45938.37784212963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45938.37784212963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45938.37784212963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45938.37784212963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45938.37784212963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45938.37784212963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45938.37784212963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45938.37784212963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45938.37784212963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45938.37784212963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45938.37784212963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45938.37784212963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45938.37784212963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45938.37784212963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45938.37784212963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45938.37784212963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45938.37784212963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45938.37784212963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45938.37784212963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45938.37784212963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45938.37784212963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45938.37784212963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45938.37784212963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45938.37784212963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45938.37784212963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45938.37784212963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45938.37784212963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45938.37784212963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45938.37784212963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45938.37784212963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45938.37784212963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45938.37784212963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45938.37784212963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45938.37784212963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45938.37784212963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45938.37784212963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45938.37784212963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45938.37784212963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45938.37784212963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45938.37784212963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45938.37784212963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45938.37784212963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45938.37784212963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45938.37784212963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45938.37784212963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45938.37784212963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45938.37784212963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45938.37784212963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45938.37784212963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45938.37784212963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45938.37784212963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45938.37784212963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45938.37784212963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45938.37784212963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45938.37784212963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45938.37784212963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45938.37784212963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45938.37784212963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45938.37784212963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45938.37784212963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45938.37784212963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45938.37784212963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45938.37784212963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45938.37784212963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45938.37784212963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45938.37784212963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45938.37784212963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45938.37784212963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45938.37784212963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45938.37784212963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45938.37784212963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45938.37784212963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45938.37784212963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45938.37784212963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45938.37784212963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45938.37784212963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45938.37784212963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45938.37784212963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45938.37784212963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45938.37784212963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45938.37784212963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45938.37784212963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45938.37784212963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45938.37784212963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45938.37784212963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45938.37784212963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45938.37784212963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45938.37784212963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45938.37784212963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45938.37784212963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45938.37784212963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45938.37784212963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45938.37784212963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45938.37784212963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45938.37784212963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45938.37784212963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45938.37784212963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45938.37784212963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45938.37784212963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45938.37784212963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45938.37784212963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45938.37784212963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45938.37784212963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45938.37784212963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45938.37784212963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45938.37784212963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45938.37784212963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45938.37784212963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45938.37784212963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45938.37784212963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45938.37784212963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45938.37784212963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45938.37784212963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45938.37784212963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45938.37784212963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45938.37784212963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45938.37784212963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45938.37784212963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45938.37784212963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45938.37784212963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45938.37784212963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45938.37784212963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45938.37784212963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45938.37784212963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45938.37784212963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45938.37784212963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45938.37784212963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45938.37784212963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45938.37784212963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45938.37784212963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45938.37784212963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45938.37784212963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45938.37784212963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45938.37784212963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45938.37784212963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45938.37784212963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45938.37784212963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45938.37784212963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45938.37784212963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45938.37784212963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45938.37784212963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45938.37784212963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45938.37784212963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45938.37784212963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45938.37784212963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45938.37784212963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45938.37784212963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45938.37784212963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45938.37784212963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45938.37784212963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45938.37784212963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45938.37784212963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45938.37784212963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45938.37784212963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45938.37784212963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45938.37784212963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45938.37784212963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45938.37784212963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45938.37784212963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45938.37784212963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45938.37784212963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45938.37784212963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45938.37784212963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45938.37784212963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45938.37784212963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45938.37784212963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45938.37784212963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45938.37784212963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45938.37784212963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45938.37784212963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45938.37784212963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45938.37784212963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45938.37784212963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45938.37784212963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45938.37784212963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45938.37784212963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45938.37784212963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45938.37784212963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45938.37784212963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45938.37784212963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45938.37784212963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45938.37784212963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45938.37784212963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45938.37784212963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45938.37784212963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45938.37784212963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45938.37784212963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45938.37784212963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45938.37784212963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45938.37784212963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45938.37784212963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45938.37784212963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45938.37784212963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45938.37784212963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45938.37784212963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45938.37784212963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45938.37784212963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45938.37784212963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45938.37784212963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45938.37784212963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45938.37784212963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45938.37784212963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45938.37784212963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45938.37784212963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45938.37784212963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45938.37784212963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45938.37784212963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45938.37784212963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45938.37784212963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45938.37784212963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45938.37784212963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45938.37784212963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45938.37784212963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45938.37784212963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45938.37784212963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45938.37784212963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45938.37784212963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45938.37784212963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45938.37784212963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45938.37784212963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45938.37784212963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45938.37784212963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45938.37784212963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45938.37784212963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45938.37784212963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45938.37784212963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45938.37784212963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45938.37784212963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45938.37784212963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45938.37784212963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45938.37784212963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45938.37784212963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45938.37784212963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45938.37784212963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45938.37784212963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45938.37784212963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45938.37784212963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45938.37784212963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45938.37784212963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45938.37784212963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45938.37784212963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45938.37784212963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45938.37784212963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45938.37784212963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45938.37784212963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45938.37784212963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45938.37784212963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45938.37784212963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45938.37784212963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45938.37784212963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45938.37784212963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45938.37784212963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45938.37784212963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45938.37784212963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45938.37784212963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45938.37784212963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45938.37784212963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45938.37784212963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45938.37784212963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45938.37784212963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45938.37784212963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45938.37784212963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45938.37784212963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45938.37784212963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45938.37784212963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45938.37784212963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45938.37784212963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45938.37784212963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45938.37784212963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45938.37784212963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45938.37784212963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45938.37784212963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45938.37784212963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45938.37784212963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45938.37784212963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45938.37784212963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45938.37784212963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45938.37784212963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45938.37784212963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45938.37784212963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45938.37784212963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45938.37784212963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45938.37784212963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45938.37784212963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45938.37784212963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45938.37784212963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45938.37784212963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45938.37784212963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45938.37784212963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45938.37784212963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45938.37784212963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45938.37784212963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45938.37784212963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45938.37784212963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45938.37784212963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45938.37784212963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45938.37784212963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45938.37784212963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45938.37784212963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45938.37784212963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45938.37784212963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45938.37784212963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45938.37784212963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45938.37784212963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45938.37784212963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45938.37784212963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45938.37784212963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45938.37784212963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45938.37784212963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45938.37784212963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45938.37784212963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45938.37784212963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45938.37784212963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45938.37784212963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45938.37784212963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45938.37784212963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45938.37784212963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45938.37784212963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45938.37784212963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45938.37784212963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45938.37784212963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45938.37784212963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45938.37784212963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45938.37784212963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45938.37784212963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45938.37784212963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45938.37784212963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45938.37784212963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45938.37784212963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45938.37784212963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45938.37784212963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45938.37784212963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45938.37784212963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45938.37784212963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45938.37784212963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45938.37784212963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45938.37784212963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45938.37784212963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45938.37784212963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45938.37784212963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45938.37784212963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45938.37784212963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45938.37784212963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45938.37784212963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45938.37784212963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45938.37784212963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45938.37784212963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45938.37784212963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45938.37784212963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45938.37784212963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45938.37784212963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45938.37784212963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45938.37784212963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45938.37784212963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45938.37784212963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45938.37784212963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45938.37784212963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45938.37784212963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45938.37784212963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45938.37784212963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45938.37784212963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45938.37784212963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45938.37784212963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45938.37784212963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45938.37784212963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45938.37784212963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45938.37784212963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45938.37784212963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45938.37784212963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45938.37784212963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45938.37784212963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45938.37784212963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45938.37784212963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45938.37784212963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45938.37784212963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45938.37784212963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45938.37784212963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45938.37784212963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45938.37784212963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45938.37784212963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45938.37784212963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45938.37784212963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45938.37784212963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45938.37784212963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45938.37784212963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45938.37784212963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45938.37784212963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45938.37784212963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45938.37784212963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45938.37784212963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45938.37784212963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45938.37784212963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45938.37784212963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45938.37784212963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45938.37784212963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45938.37784212963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45938.37784212963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45938.37784212963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45938.37784212963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45938.37784212963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45938.37784212963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45938.37784212963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45938.37784212963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45938.37784212963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45938.37784212963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45938.37784212963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45938.37784212963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45938.37784212963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45938.37784212963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45938.37784212963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45938.37784212963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45938.37784212963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45938.37784212963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45938.37784212963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45938.37784212963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45938.37784212963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45938.37784212963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45938.37784212963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45938.37784212963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45938.37784212963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45938.37784212963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45938.37784212963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45938.37784212963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45938.37784212963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45938.37784212963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45938.37784212963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45938.37784212963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45938.37784212963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45938.37784212963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45938.37784212963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45938.37784212963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45938.37784212963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45938.37784212963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45938.37784212963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45938.37784212963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45938.37784212963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45938.37784212963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45938.37784212963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45938.37784212963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45938.37784212963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45938.37784212963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45938.37784212963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45938.37784212963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45938.37784212963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45938.37784212963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45938.37784212963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45938.37784212963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45938.37784212963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45938.37784212963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45938.37784212963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45938.37784212963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45938.37784212963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45938.37784212963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45938.37784212963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45938.37784212963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45938.37784212963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45938.37784212963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45938.37784212963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45938.37784212963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45938.37784212963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45938.37784212963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45938.37784212963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45938.37784212963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45938.37784212963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45938.37784212963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45938.37784212963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45938.37784212963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45938.37784212963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45938.37784212963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45938.37784212963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45938.37784212963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45938.37784212963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45938.37784212963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45938.37784212963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45938.37784212963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45938.37784212963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45938.37784212963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45938.37784212963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45938.37784212963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45938.37784212963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45938.37784212963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45938.37784212963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45938.37784212963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45938.37784212963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45938.37784212963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45938.37784212963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45938.37784212963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45938.37784212963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45938.37784212963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45938.37784212963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45938.37784212963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45938.37784212963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45938.37784212963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45938.37784212963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45938.37784212963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45938.37784212963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45938.37784212963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45938.37784212963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45938.37784212963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45938.37784212963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45938.37784212963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45938.37784212963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45938.37784212963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45938.37784212963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45938.37784212963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45938.37784212963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45938.37784212963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45938.37784212963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45938.37784212963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45938.37784212963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45938.37784212963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45938.37784212963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45938.37784212963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45938.37784212963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45938.37784212963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45938.37784212963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45938.37784212963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45938.37784212963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45938.37784212963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45938.37784212963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45938.37784212963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45938.37784212963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45938.37784212963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45938.37784212963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45938.37784212963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45938.37784212963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45938.37784212963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45938.37784212963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45938.37784212963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45938.37784212963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45938.37784212963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45938.37784212963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45938.37784212963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45938.37784212963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45938.37784212963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45938.37784212963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45938.37784212963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45938.37784212963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45938.37784212963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45938.37784212963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45938.37784212963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45938.37784212963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45938.37784212963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45938.37784212963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45938.37784212963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45938.37784212963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45938.37784212963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45938.37784212963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45938.37784212963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45938.37784212963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45938.37784212963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45938.37784212963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45938.37784212963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45938.37784212963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45938.37784212963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45938.37784212963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45938.37784212963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45938.37784212963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45938.37784212963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45938.37784212963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45938.37784212963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45938.37784212963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45938.37784212963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45938.37784212963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45938.37784212963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45938.37784212963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45938.37784212963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45938.37784212963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45938.37784212963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45938.37784212963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45938.37784212963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45938.37784212963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45938.37784212963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45938.37784212963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45938.37784212963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45938.37784212963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45938.37784212963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45938.37784212963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45938.37784212963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45938.37784212963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45938.37784212963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45938.37784212963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45938.37784212963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45938.37784212963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45938.37784212963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45938.37784212963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45938.37784212963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45938.37784212963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45938.37784212963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45938.37784212963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45938.37784212963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45938.37784212963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45938.37784212963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45938.37784212963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45938.37784212963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45938.37784212963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45938.37784212963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45938.37784212963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45938.37784212963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45938.37784212963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45938.37784212963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45938.37784212963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45938.37784212963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45938.37784212963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45938.37784212963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45938.37784212963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45938.37784212963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45938.37784212963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45938.37784212963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45938.37784212963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45938.37784212963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45938.37784212963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45938.37784212963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45938.37784212963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45938.37784212963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45938.37784212963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45938.37784212963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45938.37784212963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45938.37784212963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45938.37784212963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45938.37784212963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45938.37784212963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45938.37784212963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45938.37784212963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45938.37784212963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45938.37784212963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45938.37784212963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45938.37784212963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45938.37784212963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45938.37784212963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45938.37784212963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45938.37784212963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45938.37784212963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45938.37784212963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45938.37784212963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45938.37784212963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45938.37784212963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45938.37784212963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45938.37784212963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45938.37784212963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45938.37784212963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45938.37784212963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45938.37784212963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45938.37784212963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45938.37784212963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45938.37784212963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45938.37784212963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45938.37784212963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45938.37784212963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45938.37784212963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45938.37784212963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45938.37784212963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45938.37784212963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45938.37784212963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45938.37784212963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45938.37784212963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45938.37784212963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45938.37784212963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45938.37784212963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45938.37784212963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45938.37784212963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45938.37784212963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45938.37784212963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45938.37784212963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45938.37784212963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45938.37784212963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45938.37784212963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45938.37784212963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45938.37784212963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45938.37784212963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45938.37784212963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45938.37784212963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45938.37784212963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45938.37784212963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45938.37784212963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45938.37784212963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45938.37784212963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45938.37784212963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45938.37784212963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45938.37784212963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45938.37784212963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45938.37784212963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45938.37784212963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45938.37784212963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45938.37784212963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45938.37784212963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45938.37784212963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45938.37784212963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45938.37784212963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45938.37784212963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45938.37784212963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45938.37784212963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45938.37784212963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45938.37784212963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45938.37784212963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45938.37784212963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45938.37784212963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45938.37784212963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45938.37784212963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45938.37784212963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45938.37784212963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45938.37784212963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45938.37784212963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45938.37784212963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45938.37784212963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45938.37784212963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45938.37784212963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45938.37784212963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45938.37784212963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45938.37784212963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45938.37784212963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45938.37784212963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45938.37784212963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45938.37784212963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45938.37784212963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45938.37784212963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45938.37784212963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45938.37784212963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45938.37784212963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45938.37784212963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45938.37784212963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45938.37784212963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45938.37784212963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45938.37784212963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45938.37784212963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45938.37784212963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45938.37784212963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45938.37784212963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45938.37784212963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45938.37784212963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45938.37784212963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45938.37784212963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45938.37784212963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45938.37784212963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45938.37784212963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45938.37784212963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45938.37784212963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45938.37784212963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45938.37784212963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45938.37784212963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45938.37784212963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45938.37784212963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45938.37784212963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45938.37784212963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45938.37784212963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45938.37784212963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45938.37784212963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45938.37784212963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45938.37784212963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45938.37784212963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45938.37784212963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45938.37784212963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45938.37784212963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45938.37784212963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45938.37784212963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45938.37784212963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45938.37784212963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45938.37784212963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45938.37784212963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45938.37784212963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45938.37784212963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45938.37784212963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45938.37784212963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45938.37784212963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45938.37784212963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45938.37784212963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45938.37784212963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45938.37784212963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45938.37784212963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45938.37784212963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45938.37784212963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45938.37784212963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45938.37784212963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45938.37784212963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45938.37784212963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45938.37784212963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45938.37784212963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45938.37784212963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45938.37784212963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45938.37784212963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45938.37784212963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45938.37784212963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45938.37784212963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45938.37784212963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45938.37784212963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45938.37784212963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45938.37784212963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45938.37784212963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45938.37784212963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45938.37784212963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45938.37784212963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45938.37784212963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45938.37784212963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45938.37784212963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45938.37784212963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45938.37784212963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45938.37784212963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45938.37784212963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45938.37784212963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45938.37784212963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45938.37784212963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45938.37784212963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45938.37784212963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45938.37784212963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45938.37784212963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45938.37784212963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45938.37784212963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45938.37784212963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45938.37784212963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45938.37784212963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45938.37784212963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45938.37784212963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45938.37784212963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45938.37784212963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45938.37784212963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45938.37784212963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45938.37784212963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45938.37784212963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45938.37784212963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45938.37784212963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45938.37784212963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45938.37784212963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45938.37784212963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45938.37784212963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45938.37784212963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45938.37784212963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45938.37784212963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45938.37784212963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45938.37784212963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45938.37784212963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45938.37784212963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45938.37784212963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45938.37784212963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45938.37784212963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45938.37784212963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45938.37784212963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45938.37784212963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45938.37784212963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45938.37784212963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45938.37784212963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45938.37784212963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45938.37784212963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45938.37784212963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45938.37784212963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45938.37784212963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45938.37784212963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45938.37784212963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45938.37784212963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45938.37784212963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45938.37784212963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45938.37784212963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45938.37784212963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45938.37784212963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45938.37784212963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45938.37784212963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45938.37784212963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45938.37784212963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45938.37784212963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45938.37784212963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45938.37784212963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45938.37784212963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45938.37784212963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45938.37784212963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45938.37784212963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45938.37784212963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45938.37784212963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45938.37784212963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45938.37784212963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45938.37784212963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45938.37784212963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45938.37784212963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45938.37784212963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45938.37784212963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45938.37784212963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45938.37784212963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45938.37784212963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45938.37784212963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45938.37784212963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45938.37784212963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45938.37784212963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45938.37784212963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45938.37784212963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45938.37784212963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45938.37784212963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45938.37784212963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45938.37784212963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45938.37784212963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45938.37784212963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45938.37784212963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45938.37784212963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45938.37784212963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45938.37784212963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45938.37784212963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45938.37784212963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45938.37784212963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45938.37784212963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45938.37784212963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45938.37784212963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45938.37784212963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45938.37784212963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45938.37784212963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45938.37784212963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45938.37784212963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45938.37784212963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45938.37784212963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45938.37784212963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45938.37784212963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45938.37784212963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45938.37784212963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45938.37784212963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45938.37784212963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45938.37784212963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45938.37784212963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45938.37784212963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45938.37784212963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45938.37784212963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45938.37784212963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45938.37784212963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45938.37784212963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45938.37784212963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45938.37784212963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45938.37784212963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45938.37784212963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45938.37784212963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45938.37784212963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45938.37784212963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45938.37784212963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45938.37784212963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45938.37784212963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45938.37784212963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45938.37784212963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45938.37784212963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45938.37784212963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45938.37784212963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45938.37784212963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45938.37784212963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45938.37784212963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45938.37784212963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45938.37784212963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45938.37784212963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45938.37784212963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45938.37784212963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45938.37784212963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45938.37784212963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45938.37784212963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45938.37784212963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45938.37784212963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45938.37784212963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45938.37784212963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45938.37784212963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45938.37784212963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45938.37784212963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45938.37784212963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45938.37784212963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45938.37784212963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45938.37784212963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45938.37784212963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45938.37784212963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45938.37784212963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45938.37784212963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45938.37784212963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45938.37784212963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45938.37784212963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45938.37784212963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45938.37784212963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45938.37784212963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45938.37784212963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45938.37784212963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45938.37784212963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45938.37784212963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45938.37784212963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45938.37784212963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45938.37784212963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45938.37784212963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45938.37784212963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45938.37784212963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45938.37784212963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45938.37784212963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45938.37784212963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45938.37784212963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45938.37784212963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45938.37784212963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45938.37784212963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45938.37784212963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45938.37784212963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45938.37784212963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45938.37784212963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45938.37784212963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45938.37784212963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45938.37784212963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45938.37784212963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45938.37784212963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45938.37784212963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45938.37784212963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45938.37784212963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45938.37784212963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45938.37784212963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45938.37784212963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45938.37784212963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45938.37784212963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45938.37784212963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tabSelected="1" workbookViewId="0">
      <selection activeCell="L16" sqref="L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234.89712453703396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0.69941620370082092</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45938.37784212963</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0.24034212963306345</v>
      </c>
      <c r="H5" s="131">
        <v>45938.131550925929</v>
      </c>
      <c r="I5" s="127" t="str">
        <f>IFERROR(VLOOKUP(D5,DB!A:F,6,0),"")</f>
        <v>Generator-SG</v>
      </c>
      <c r="J5" s="127" t="str">
        <f>IFERROR(VLOOKUP(D5,DB!A:G,7,0),"")</f>
        <v>Dead</v>
      </c>
      <c r="K5" s="134" t="s">
        <v>39061</v>
      </c>
      <c r="L5" s="129" t="str">
        <f>IFERROR(VLOOKUP(D5,DB!A:I,9,0),"")</f>
        <v>Latis</v>
      </c>
    </row>
    <row r="6" spans="1:16" ht="15" customHeight="1">
      <c r="A6" s="127"/>
      <c r="B6" s="127" t="str">
        <f>IFERROR(VLOOKUP(D6,DB!A:K,11,0),"")</f>
        <v/>
      </c>
      <c r="C6" s="128"/>
      <c r="D6" s="129"/>
      <c r="E6" s="130"/>
      <c r="F6" s="131"/>
      <c r="G6" s="132">
        <f ca="1">IFERROR(NOW()-F6,"")</f>
        <v>45938.37784212963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45938.37784212963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45938.37784212963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45938.37784212963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45938.37784212963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45938.37784212963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45938.37784212963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45938.37784212963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45938.37784212963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45938.37784212963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45938.37784212963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45938.37784212963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45938.37784212963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45938.37784212963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45938.37784212963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45938.37784212963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45938.37784212963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45938.37784212963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45938.37784212963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45938.37784212963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45938.37784212963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45938.37784212963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45938.37784212963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45938.37784212963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45938.37784212963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45938.37784212963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45938.37784212963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45938.37784212963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45938.37784212963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45938.37784212963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45938.37784212963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45938.37784212963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45938.37784212963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45938.37784212963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45938.37784212963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45938.37784212963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45938.37784212963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45938.37784212963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45938.37784212963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45938.37784212963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45938.37784212963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45938.37784212963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45938.37784212963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45938.37784212963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45938.37784212963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45938.37784212963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45938.37784212963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45938.37784212963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45938.37784212963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45938.37784212963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45938.37784212963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45938.37784212963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45938.37784212963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45938.37784212963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45938.37784212963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45938.37784212963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45938.37784212963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45938.37784212963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45938.37784212963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45938.37784212963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45938.37784212963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45938.37784212963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45938.37784212963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45938.37784212963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45938.37784212963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45938.37784212963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45938.37784212963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45938.37784212963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45938.37784212963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45938.37784212963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45938.37784212963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45938.37784212963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45938.37784212963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45938.37784212963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45938.37784212963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45938.37784212963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45938.37784212963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45938.37784212963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45938.37784212963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45938.37784212963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45938.37784212963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45938.37784212963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45938.37784212963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45938.37784212963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45938.37784212963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45938.37784212963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45938.37784212963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45938.37784212963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45938.37784212963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45938.37784212963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45938.37784212963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45938.37784212963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45938.37784212963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45938.37784212963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45938.37784212963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45938.37784212963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45938.37784212963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45938.37784212963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45938.37784212963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45938.37784212963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45938.37784212963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45938.37784212963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45938.37784212963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45938.37784212963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45938.37784212963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45938.37784212963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45938.37784212963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45938.37784212963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45938.37784212963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45938.37784212963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45938.37784212963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45938.37784212963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45938.37784212963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45938.37784212963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45938.37784212963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45938.37784212963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45938.37784212963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45938.37784212963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45938.37784212963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45938.37784212963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45938.37784212963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45938.37784212963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45938.37784212963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45938.37784212963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45938.37784212963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45938.37784212963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45938.37784212963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45938.37784212963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45938.37784212963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45938.37784212963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45938.37784212963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45938.37784212963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45938.37784212963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45938.37784212963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45938.37784212963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45938.37784212963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45938.37784212963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45938.37784212963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45938.37784212963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45938.37784212963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45938.37784212963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45938.37784212963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45938.37784212963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45938.37784212963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45938.37784212963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45938.37784212963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45938.37784212963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45938.37784212963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45938.37784212963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45938.37784212963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45938.37784212963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45938.37784212963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45938.37784212963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45938.37784212963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45938.37784212963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45938.37784212963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45938.37784212963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45938.37784212963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45938.37784212963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45938.37784212963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45938.37784212963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45938.37784212963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45938.37784212963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45938.37784212963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45938.37784212963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45938.37784212963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45938.37784212963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45938.37784212963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45938.37784212963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45938.37784212963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45938.37784212963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45938.37784212963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45938.37784212963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45938.37784212963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45938.37784212963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45938.37784212963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45938.37784212963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45938.37784212963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45938.37784212963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45938.37784212963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45938.37784212963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45938.37784212963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45938.37784212963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45938.37784212963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45938.37784212963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45938.37784212963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45938.37784212963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45938.37784212963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45938.37784212963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45938.37784212963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45938.37784212963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45938.37784212963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45938.37784212963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45938.37784212963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45938.37784212963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45938.37784212963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45938.37784212963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45938.37784212963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45938.37784212963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45938.37784212963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45938.37784212963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45938.37784212963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45938.37784212963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45938.37784212963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45938.37784212963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45938.37784212963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45938.37784212963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45938.37784212963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45938.37784212963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45938.37784212963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45938.37784212963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45938.37784212963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45938.37784212963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45938.37784212963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45938.37784212963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45938.37784212963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45938.37784212963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45938.37784212963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45938.37784212963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45938.37784212963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45938.37784212963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45938.37784212963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45938.37784212963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45938.37784212963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45938.37784212963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45938.37784212963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45938.37784212963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45938.37784212963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45938.37784212963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45938.37784212963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45938.37784212963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45938.37784212963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45938.37784212963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45938.37784212963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45938.37784212963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45938.37784212963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45938.37784212963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45938.37784212963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45938.37784212963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45938.37784212963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45938.37784212963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45938.37784212963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45938.37784212963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45938.37784212963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45938.37784212963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45938.37784212963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45938.37784212963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45938.37784212963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45938.37784212963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45938.37784212963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45938.37784212963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45938.37784212963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45938.37784212963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45938.37784212963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45938.37784212963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45938.37784212963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45938.37784212963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45938.37784212963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45938.37784212963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45938.37784212963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45938.37784212963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45938.37784212963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45938.37784212963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45938.37784212963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45938.37784212963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45938.37784212963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45938.37784212963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45938.37784212963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45938.37784212963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45938.37784212963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45938.37784212963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45938.37784212963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45938.37784212963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45938.37784212963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45938.37784212963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45938.37784212963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45938.37784212963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45938.37784212963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45938.37784212963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45938.37784212963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45938.37784212963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45938.37784212963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45938.37784212963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45938.37784212963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45938.37784212963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45938.37784212963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45938.37784212963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45938.37784212963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45938.37784212963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45938.37784212963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45938.37784212963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45938.37784212963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45938.37784212963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45938.37784212963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45938.37784212963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45938.37784212963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45938.37784212963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45938.37784212963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45938.37784212963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45938.37784212963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45938.37784212963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45938.37784212963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45938.37784212963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45938.37784212963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45938.37784212963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45938.37784212963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45938.37784212963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45938.37784212963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45938.37784212963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45938.37784212963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45938.37784212963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45938.37784212963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45938.37784212963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45938.37784212963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45938.37784212963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45938.37784212963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45938.37784212963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45938.37784212963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45938.37784212963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45938.37784212963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45938.37784212963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45938.37784212963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45938.37784212963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45938.37784212963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45938.37784212963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45938.37784212963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45938.37784212963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45938.37784212963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45938.37784212963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45938.37784212963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45938.37784212963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45938.37784212963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45938.37784212963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45938.37784212963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45938.37784212963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45938.37784212963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45938.37784212963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45938.37784212963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45938.37784212963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45938.37784212963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45938.37784212963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45938.37784212963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45938.37784212963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45938.37784212963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45938.37784212963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45938.37784212963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45938.37784212963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45938.37784212963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45938.37784212963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45938.37784212963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45938.37784212963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45938.37784212963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45938.37784212963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45938.37784212963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45938.37784212963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45938.37784212963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45938.37784212963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45938.37784212963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45938.37784212963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45938.37784212963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45938.37784212963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45938.37784212963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45938.37784212963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45938.37784212963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45938.37784212963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45938.37784212963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45938.37784212963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45938.37784212963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45938.37784212963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45938.37784212963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45938.37784212963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45938.37784212963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45938.37784212963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45938.37784212963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45938.37784212963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45938.37784212963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45938.37784212963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45938.37784212963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45938.37784212963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45938.37784212963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45938.37784212963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45938.37784212963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45938.37784212963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45938.37784212963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45938.37784212963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45938.37784212963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45938.37784212963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45938.37784212963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45938.37784212963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45938.37784212963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45938.37784212963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45938.37784212963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45938.37784212963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45938.37784212963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45938.37784212963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45938.37784212963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45938.37784212963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45938.37784212963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45938.37784212963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45938.37784212963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45938.37784212963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45938.37784212963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45938.37784212963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45938.37784212963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45938.37784212963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45938.37784212963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45938.37784212963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45938.37784212963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45938.37784212963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45938.37784212963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45938.37784212963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45938.37784212963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45938.37784212963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45938.37784212963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45938.37784212963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45938.37784212963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45938.37784212963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45938.37784212963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45938.37784212963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45938.37784212963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45938.37784212963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45938.37784212963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45938.37784212963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45938.37784212963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45938.37784212963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45938.37784212963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45938.37784212963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45938.37784212963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45938.37784212963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45938.37784212963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45938.37784212963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45938.37784212963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45938.37784212963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45938.37784212963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45938.37784212963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45938.37784212963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45938.37784212963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45938.37784212963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45938.37784212963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45938.37784212963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45938.37784212963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45938.37784212963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45938.37784212963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45938.37784212963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45938.37784212963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45938.37784212963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45938.37784212963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45938.37784212963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45938.37784212963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45938.37784212963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45938.37784212963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45938.37784212963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45938.37784212963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45938.37784212963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45938.37784212963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45938.37784212963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45938.37784212963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45938.37784212963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45938.37784212963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45938.37784212963</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45938.37784212963</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45938.37784212963</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45938.37784212963</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45938.37784212963</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45938.37784212963</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46.545781944441842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12.188964814813517</v>
      </c>
      <c r="H3" s="38">
        <v>45926.158159722225</v>
      </c>
      <c r="I3" s="37" t="str">
        <f>IFERROR(VLOOKUP(D3,DB!A:F,6,0),"")</f>
        <v>SCECO</v>
      </c>
      <c r="J3" s="37" t="str">
        <f>IFERROR(VLOOKUP(D3,DB!A:G,7,0),"")</f>
        <v>Good</v>
      </c>
      <c r="K3" s="37" t="s">
        <v>39065</v>
      </c>
      <c r="L3" s="37" t="str">
        <f>IFERROR(VLOOKUP(D3,DB!A:I,9,0),"")</f>
        <v>Latis</v>
      </c>
      <c r="M3" s="125"/>
    </row>
    <row r="4" spans="1:13" ht="30.75">
      <c r="A4" s="37" t="s">
        <v>39066</v>
      </c>
      <c r="B4" s="37" t="str">
        <f>IFERROR(VLOOKUP(D4,DB!A:K,11,0),"")</f>
        <v>R5</v>
      </c>
      <c r="C4" s="37">
        <v>1</v>
      </c>
      <c r="D4" s="37" t="s">
        <v>31519</v>
      </c>
      <c r="E4" s="37" t="s">
        <v>39043</v>
      </c>
      <c r="F4" s="38">
        <v>45937.848715277774</v>
      </c>
      <c r="G4" s="39">
        <f ca="1">IFERROR(NOW()-F4,"-")</f>
        <v>0.52912685185583541</v>
      </c>
      <c r="H4" s="38">
        <v>45937.57917824074</v>
      </c>
      <c r="I4" s="37" t="str">
        <f>IFERROR(VLOOKUP(D4,DB!A:F,6,0),"")</f>
        <v>SCECO</v>
      </c>
      <c r="J4" s="37" t="str">
        <f>IFERROR(VLOOKUP(D4,DB!A:G,7,0),"")</f>
        <v>No BB Design</v>
      </c>
      <c r="K4" s="37" t="s">
        <v>39067</v>
      </c>
      <c r="L4" s="37" t="str">
        <f>IFERROR(VLOOKUP(D4,DB!A:I,9,0),"")</f>
        <v>Latis</v>
      </c>
      <c r="M4" s="125"/>
    </row>
    <row r="5" spans="1:13" ht="15">
      <c r="A5" s="37" t="s">
        <v>39068</v>
      </c>
      <c r="B5" s="37" t="str">
        <f>IFERROR(VLOOKUP(D5,DB!A:K,11,0),"")</f>
        <v>R5</v>
      </c>
      <c r="C5" s="37">
        <v>6</v>
      </c>
      <c r="D5" s="37" t="s">
        <v>37358</v>
      </c>
      <c r="E5" s="37" t="s">
        <v>38964</v>
      </c>
      <c r="F5" s="38">
        <v>45937.987083333333</v>
      </c>
      <c r="G5" s="39">
        <f ca="1">IFERROR(NOW()-F5,"-")</f>
        <v>0.39075879629672272</v>
      </c>
      <c r="H5" s="38">
        <v>45937.842569444445</v>
      </c>
      <c r="I5" s="37" t="str">
        <f>IFERROR(VLOOKUP(D5,DB!A:F,6,0),"")</f>
        <v>Generator-DG</v>
      </c>
      <c r="J5" s="37" t="str">
        <f>IFERROR(VLOOKUP(D5,DB!A:G,7,0),"")</f>
        <v>Good</v>
      </c>
      <c r="K5" s="37" t="s">
        <v>39069</v>
      </c>
      <c r="L5" s="37" t="str">
        <f>IFERROR(VLOOKUP(D5,DB!A:I,9,0),"")</f>
        <v>Latis</v>
      </c>
      <c r="M5" s="125"/>
    </row>
    <row r="6" spans="1:13" ht="30.75">
      <c r="A6" s="37" t="s">
        <v>39070</v>
      </c>
      <c r="B6" s="37" t="str">
        <f>IFERROR(VLOOKUP(D6,DB!A:K,11,0),"")</f>
        <v>R5</v>
      </c>
      <c r="C6" s="37">
        <v>1</v>
      </c>
      <c r="D6" s="37" t="s">
        <v>29760</v>
      </c>
      <c r="E6" s="37" t="s">
        <v>38964</v>
      </c>
      <c r="F6" s="38">
        <v>45938.14398148148</v>
      </c>
      <c r="G6" s="39">
        <f ca="1">IFERROR(NOW()-F6,"-")</f>
        <v>0.2338606481498573</v>
      </c>
      <c r="H6" s="38">
        <v>45937.893564814818</v>
      </c>
      <c r="I6" s="37" t="str">
        <f>IFERROR(VLOOKUP(D6,DB!A:F,6,0),"")</f>
        <v>SCECO</v>
      </c>
      <c r="J6" s="37" t="str">
        <f>IFERROR(VLOOKUP(D6,DB!A:G,7,0),"")</f>
        <v>Dead</v>
      </c>
      <c r="K6" s="37" t="s">
        <v>39071</v>
      </c>
      <c r="L6" s="37" t="str">
        <f>IFERROR(VLOOKUP(D6,DB!A:I,9,0),"")</f>
        <v>Latis</v>
      </c>
      <c r="M6" s="125"/>
    </row>
    <row r="7" spans="1:13" ht="15">
      <c r="A7" s="37"/>
      <c r="B7" s="37" t="str">
        <f>IFERROR(VLOOKUP(D7,DB!A:K,11,0),"")</f>
        <v/>
      </c>
      <c r="C7" s="37"/>
      <c r="D7" s="37"/>
      <c r="E7" s="37"/>
      <c r="F7" s="38"/>
      <c r="G7" s="39">
        <f ca="1">IFERROR(NOW()-F7,"-")</f>
        <v>45938.37784212963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45938.37784212963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45938.37784212963</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45938.37784212963</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45938.37784212963</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45938.37784212963</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45938.37784212963</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45938.37784212963</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45938.37784212963</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45938.37784212963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45938.37784212963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45938.37784212963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45938.37784212963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45938.37784212963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45938.37784212963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45938.37784212963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45938.37784212963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45938.37784212963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45938.37784212963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45938.37784212963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45938.37784212963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45938.37784212963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45938.37784212963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45938.37784212963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45938.37784212963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45938.37784212963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45938.37784212963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45938.37784212963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45938.37784212963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45938.37784212963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45938.37784212963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45938.37784212963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45938.37784212963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45938.37784212963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45938.37784212963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45938.37784212963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45938.37784212963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45938.37784212963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45938.37784212963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45938.37784212963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45938.37784212963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45938.37784212963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45938.37784212963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45938.37784212963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45938.37784212963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45938.37784212963</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45938.37784212963</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45938.37784212963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45938.37784212963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45938.37784212963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45938.37784212963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45938.37784212963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45938.37784212963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45938.37784212963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45938.37784212963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45938.37784212963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45938.37784212963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45938.37784212963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45938.37784212963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45938.37784212963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45938.37784212963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45938.37784212963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45938.37784212963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45938.37784212963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45938.37784212963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45938.37784212963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45938.37784212963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45938.37784212963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45938.37784212963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45938.37784212963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45938.37784212963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45938.37784212963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45938.37784212963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45938.37784212963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45938.37784212963</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45938.37784212963</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45938.37784212963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45938.37784212963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45938.37784212963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45938.37784212963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45938.37784212963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45938.37784212963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45938.37784212963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45938.37784212963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45938.37784212963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45938.37784212963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45938.37784212963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45938.37784212963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45938.37784212963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45938.37784212963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45938.37784212963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45938.37784212963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45938.37784212963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45938.37784212963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45938.37784212963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45938.37784212963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45938.37784212963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45938.37784212963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45938.37784212963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45938.37784212963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45938.37784212963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45938.37784212963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45938.37784212963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45938.37784212963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45938.37784212963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45938.37784212963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45938.37784212963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45938.37784212963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45938.37784212963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45938.37784212963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45938.37784212963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45938.37784212963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45938.37784212963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45938.37784212963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45938.37784212963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45938.37784212963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45938.37784212963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45938.37784212963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45938.37784212963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45938.37784212963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45938.37784212963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45938.37784212963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45938.37784212963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45938.37784212963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45938.37784212963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45938.37784212963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45938.37784212963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45938.37784212963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45938.37784212963</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45938.37784212963</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E4" sqref="E4:E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11.604994907407672</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45938.37784212963</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4.4968699074088363</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3.4355967592564411</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39078</v>
      </c>
      <c r="B6" s="150" t="str">
        <f>IFERROR(VLOOKUP(D6,DB!A:K,11,0),"")</f>
        <v>R6</v>
      </c>
      <c r="C6" s="150">
        <v>1</v>
      </c>
      <c r="D6" s="150" t="s">
        <v>33684</v>
      </c>
      <c r="E6" s="149" t="s">
        <v>39073</v>
      </c>
      <c r="F6" s="155">
        <v>45937.809027777781</v>
      </c>
      <c r="G6" s="152">
        <f ca="1">IFERROR(NOW()-F6,"-")</f>
        <v>0.56881435184914153</v>
      </c>
      <c r="H6" s="155">
        <v>45937.667847222219</v>
      </c>
      <c r="I6" s="150" t="str">
        <f>IFERROR(VLOOKUP(D6,DB!A:F,6,0),"")</f>
        <v>SCECO</v>
      </c>
      <c r="J6" s="150" t="str">
        <f>IFERROR(VLOOKUP(D6,DB!A:G,7,0),"")</f>
        <v>Weak</v>
      </c>
      <c r="K6" s="156" t="s">
        <v>39079</v>
      </c>
      <c r="L6" s="150" t="str">
        <f>IFERROR(VLOOKUP(D6,DB!A:I,9,0),"")</f>
        <v>Latis</v>
      </c>
    </row>
    <row r="7" spans="1:16383" ht="31.5" customHeight="1">
      <c r="A7" s="160" t="s">
        <v>39080</v>
      </c>
      <c r="B7" s="161" t="str">
        <f>IFERROR(VLOOKUP(D7,DB!A:K,11,0),"")</f>
        <v>R6</v>
      </c>
      <c r="C7" s="162">
        <v>1</v>
      </c>
      <c r="D7" s="161" t="s">
        <v>34597</v>
      </c>
      <c r="E7" s="163" t="s">
        <v>38964</v>
      </c>
      <c r="F7" s="164">
        <v>45938.35597222222</v>
      </c>
      <c r="G7" s="152">
        <f ca="1">IFERROR(NOW()-F7,"-")</f>
        <v>2.1869907410291489E-2</v>
      </c>
      <c r="H7" s="164">
        <v>45938.338101851848</v>
      </c>
      <c r="I7" s="161" t="str">
        <f>IFERROR(VLOOKUP(D7,DB!A:F,6,0),"")</f>
        <v>Generator-SG</v>
      </c>
      <c r="J7" s="161" t="str">
        <f>IFERROR(VLOOKUP(D7,DB!A:G,7,0),"")</f>
        <v>Vandalized</v>
      </c>
      <c r="K7" s="165" t="s">
        <v>39081</v>
      </c>
      <c r="L7" s="161" t="str">
        <f>IFERROR(VLOOKUP(D7,DB!A:I,9,0),"")</f>
        <v>Latis</v>
      </c>
    </row>
    <row r="8" spans="1:16383" ht="31.5" customHeight="1">
      <c r="A8" s="160" t="s">
        <v>39082</v>
      </c>
      <c r="B8" s="161" t="str">
        <f>IFERROR(VLOOKUP(D8,DB!A:K,11,0),"")</f>
        <v>R6</v>
      </c>
      <c r="C8" s="162">
        <v>1</v>
      </c>
      <c r="D8" s="161" t="s">
        <v>36888</v>
      </c>
      <c r="E8" s="163" t="s">
        <v>38964</v>
      </c>
      <c r="F8" s="164">
        <v>45938.341550925928</v>
      </c>
      <c r="G8" s="152">
        <f ca="1">IFERROR(NOW()-F8,"-")</f>
        <v>3.629120370169403E-2</v>
      </c>
      <c r="H8" s="164">
        <v>45938.335810185185</v>
      </c>
      <c r="I8" s="161" t="str">
        <f>IFERROR(VLOOKUP(D8,DB!A:F,6,0),"")</f>
        <v>Generator-SG</v>
      </c>
      <c r="J8" s="161" t="str">
        <f>IFERROR(VLOOKUP(D8,DB!A:G,7,0),"")</f>
        <v>Vandalized</v>
      </c>
      <c r="K8" s="165" t="s">
        <v>39083</v>
      </c>
      <c r="L8" s="161" t="str">
        <f>IFERROR(VLOOKUP(D8,DB!A:I,9,0),"")</f>
        <v>Latis</v>
      </c>
    </row>
    <row r="9" spans="1:16383" ht="31.5" customHeight="1">
      <c r="A9" s="110"/>
      <c r="B9" s="150" t="str">
        <f>IFERROR(VLOOKUP(D9,DB!A:K,11,0),"")</f>
        <v/>
      </c>
      <c r="C9" s="111"/>
      <c r="D9" s="109"/>
      <c r="E9" s="112"/>
      <c r="F9" s="113"/>
      <c r="G9" s="81">
        <f ca="1">IFERROR(NOW()-F9,"-")</f>
        <v>45938.37784212963</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45938.37784212963</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45938.37784212963</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45938.37784212963</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45938.37784212963</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45938.37784212963</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45938.37784212963</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45938.37784212963</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45938.37784212963</v>
      </c>
      <c r="H17" s="113"/>
      <c r="I17" s="109" t="str">
        <f>IFERROR(VLOOKUP(D17,DB!A:F,6,0),"")</f>
        <v/>
      </c>
      <c r="J17" s="108" t="str">
        <f>IFERROR(VLOOKUP(D17,DB!A:G,7,0),"")</f>
        <v/>
      </c>
      <c r="K17" s="114"/>
      <c r="L17" s="115" t="str">
        <f>IFERROR(VLOOKUP(D17,DB!A:I,9,0),"")</f>
        <v/>
      </c>
    </row>
    <row r="18" spans="1:12" ht="31.5" customHeight="1">
      <c r="A18" s="110"/>
      <c r="B18" s="150" t="str">
        <f>IFERROR(VLOOKUP(D18,DB!A:K,11,0),"")</f>
        <v/>
      </c>
      <c r="C18" s="111"/>
      <c r="D18" s="109"/>
      <c r="E18" s="112"/>
      <c r="F18" s="113"/>
      <c r="G18" s="81">
        <f ca="1">IFERROR(NOW()-F18,"-")</f>
        <v>45938.37784212963</v>
      </c>
      <c r="H18" s="113"/>
      <c r="I18" s="109" t="str">
        <f>IFERROR(VLOOKUP(D18,DB!A:F,6,0),"")</f>
        <v/>
      </c>
      <c r="J18" s="108" t="str">
        <f>IFERROR(VLOOKUP(D18,DB!A:G,7,0),"")</f>
        <v/>
      </c>
      <c r="K18" s="114"/>
      <c r="L18" s="115" t="str">
        <f>IFERROR(VLOOKUP(D18,DB!A:I,9,0),"")</f>
        <v/>
      </c>
    </row>
    <row r="19" spans="1:12" ht="31.5" customHeight="1">
      <c r="A19" s="110"/>
      <c r="B19" s="150" t="str">
        <f>IFERROR(VLOOKUP(D19,DB!A:K,11,0),"")</f>
        <v/>
      </c>
      <c r="C19" s="111"/>
      <c r="D19" s="109"/>
      <c r="E19" s="112"/>
      <c r="F19" s="113"/>
      <c r="G19" s="81">
        <f ca="1">IFERROR(NOW()-F19,"-")</f>
        <v>45938.37784212963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45938.37784212963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45938.37784212963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45938.37784212963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45938.37784212963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45938.37784212963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45938.37784212963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45938.37784212963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45938.37784212963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45938.37784212963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45938.37784212963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45938.37784212963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45938.37784212963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45938.37784212963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45938.37784212963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45938.37784212963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45938.37784212963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45938.37784212963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45938.37784212963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45938.37784212963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45938.37784212963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45938.37784212963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45938.37784212963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45938.37784212963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45938.37784212963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45938.37784212963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45938.37784212963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45938.37784212963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45938.37784212963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45938.37784212963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45938.37784212963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45938.37784212963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45938.37784212963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45938.37784212963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45938.37784212963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45938.37784212963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45938.37784212963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45938.37784212963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45938.37784212963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45938.37784212963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45938.37784212963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45938.37784212963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45938.37784212963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45938.37784212963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45938.37784212963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45938.37784212963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45938.37784212963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45938.37784212963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45938.37784212963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45938.37784212963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45938.37784212963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45938.37784212963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45938.37784212963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45938.37784212963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45938.37784212963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45938.37784212963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45938.37784212963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45938.37784212963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45938.37784212963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45938.37784212963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45938.37784212963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45938.37784212963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45938.37784212963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45938.37784212963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45938.37784212963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45938.37784212963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45938.37784212963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45938.37784212963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45938.37784212963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45938.37784212963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45938.37784212963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45938.37784212963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45938.37784212963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45938.37784212963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45938.37784212963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45938.37784212963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45938.37784212963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45938.37784212963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45938.37784212963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45938.37784212963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45938.37784212963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45938.37784212963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45938.37784212963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45938.37784212963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45938.37784212963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45938.37784212963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45938.37784212963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45938.37784212963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45938.37784212963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45938.37784212963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45938.37784212963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45938.37784212963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45938.37784212963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45938.37784212963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45938.37784212963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45938.37784212963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45938.37784212963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45938.37784212963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45938.37784212963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45938.37784212963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45938.37784212963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45938.37784212963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45938.37784212963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45938.37784212963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45938.37784212963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45938.37784212963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45938.37784212963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45938.37784212963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45938.37784212963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45938.37784212963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45938.37784212963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45938.37784212963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45938.37784212963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45938.37784212963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45938.37784212963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45938.37784212963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45938.37784212963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45938.37784212963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45938.37784212963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45938.37784212963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45938.37784212963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45938.37784212963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45938.37784212963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45938.37784212963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45938.37784212963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45938.37784212963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45938.37784212963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45938.37784212963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45938.37784212963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45938.37784212963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45938.37784212963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45938.37784212963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45938.37784212963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45938.37784212963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45938.37784212963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45938.37784212963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45938.37784212963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45938.37784212963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45938.37784212963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45938.37784212963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45938.37784212963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45938.37784212963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45938.37784212963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45938.37784212963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45938.37784212963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45938.37784212963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45938.37784212963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45938.37784212963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45938.37784212963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45938.37784212963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45938.37784212963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45938.37784212963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45938.37784212963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45938.37784212963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45938.37784212963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45938.37784212963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45938.37784212963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45938.37784212963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45938.37784212963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45938.37784212963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45938.37784212963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45938.37784212963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45938.37784212963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45938.37784212963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45938.37784212963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45938.37784212963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45938.37784212963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45938.37784212963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45938.37784212963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45938.37784212963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45938.37784212963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45938.37784212963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45938.37784212963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45938.37784212963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45938.37784212963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45938.37784212963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45938.37784212963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45938.37784212963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45938.37784212963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45938.37784212963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45938.37784212963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45938.37784212963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45938.37784212963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45938.37784212963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45938.37784212963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45938.37784212963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45938.37784212963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45938.37784212963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45938.37784212963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45938.37784212963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45938.37784212963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45938.37784212963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45938.37784212963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45938.37784212963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45938.37784212963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45938.37784212963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45938.37784212963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45938.37784212963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45938.37784212963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45938.37784212963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45938.37784212963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45938.37784212963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45938.37784212963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45938.37784212963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45938.37784212963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45938.37784212963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45938.37784212963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45938.37784212963</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45938.37784212963</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45938.37784212963</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45938.37784212963</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45938.37784212963</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45938.37784212963</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