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12" documentId="13_ncr:1_{F6CB121F-512D-4AA6-A0C1-0FB36C537598}" xr6:coauthVersionLast="47" xr6:coauthVersionMax="47" xr10:uidLastSave="{B0745E2F-9162-4317-BAEF-C3D9C7F8377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<sst xmlns="http://schemas.openxmlformats.org/spreadsheetml/2006/main" count="178586" uniqueCount="39075">
  <si>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</si>
  <si>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</si>
  <si>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</si>
  <si>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</si>
  <si>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</si>
  <si>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</si>
  <si>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</si>
  <si>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</si>
  <si>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</si>
  <si>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</si>
  <si>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</si>
  <si>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</si>
  <si>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</si>
  <si>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</si>
  <si>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</si>
  <si>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</si>
  <si>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</si>
  <si>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</si>
  <si>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</si>
  <si>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</si>
  <si>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</si>
  <si>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</si>
  <si>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</si>
  <si>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</si>
  <si>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</si>
  <si>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</si>
  <si>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</si>
  <si>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</si>
  <si>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</si>
  <si>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</si>
  <si>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</si>
  <si>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</si>
  <si>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</si>
  <si>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</si>
  <si>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</si>
  <si>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</si>
  <si>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</si>
  <si>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</si>
  <si>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</si>
  <si>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</si>
  <si>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</si>
  <si>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</si>
  <si>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</si>
  <si>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</si>
  <si>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</si>
  <si>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</si>
  <si>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</si>
  <si>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</si>
  <si>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</si>
  <si>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</si>
  <si>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</si>
  <si>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</si>
  <si>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</si>
  <si>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</si>
  <si>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</si>
  <si>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</si>
  <si>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</si>
  <si>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</si>
  <si>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</si>
  <si>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</si>
  <si>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</si>
  <si>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</si>
  <si>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</si>
  <si>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</si>
  <si>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</si>
  <si>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</si>
  <si>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</si>
  <si>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</si>
  <si>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</si>
  <si>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</si>
  <si>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</si>
  <si>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</si>
  <si>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</si>
  <si>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</si>
  <si>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</si>
  <si>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</si>
  <si>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</si>
  <si>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</si>
  <si>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</si>
  <si>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</si>
  <si>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</si>
  <si>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</si>
  <si>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</si>
  <si>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</si>
  <si>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</si>
  <si>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</si>
  <si>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</si>
  <si>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</si>
  <si>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</si>
  <si>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</si>
  <si>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</si>
  <si>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</si>
  <si>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</si>
  <si>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</si>
  <si>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</si>
  <si>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</si>
  <si>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</si>
  <si>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</si>
  <si>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</si>
  <si>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</si>
  <si>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</si>
  <si>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</si>
  <si>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</si>
  <si>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</si>
  <si>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</si>
  <si>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</si>
  <si>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</si>
  <si>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</si>
  <si>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</si>
  <si>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</si>
  <si>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</si>
  <si>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</si>
  <si>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</si>
  <si>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</si>
  <si>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</si>
  <si>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</si>
  <si>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</si>
  <si>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</si>
  <si>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</si>
  <si>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</si>
  <si>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</si>
  <si>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</si>
  <si>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</si>
  <si>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</si>
  <si>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</si>
  <si>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</si>
  <si>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</si>
  <si>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</si>
  <si>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</si>
  <si>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</si>
  <si>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</si>
  <si>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</si>
  <si>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</si>
  <si>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</si>
  <si>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</si>
  <si>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</si>
  <si>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</si>
  <si>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</si>
  <si>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</si>
  <si>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</si>
  <si>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</si>
  <si>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</si>
  <si>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</si>
  <si>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</si>
  <si>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</si>
  <si>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</si>
  <si>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</si>
  <si>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</si>
  <si>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</si>
  <si>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</si>
  <si>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</si>
  <si>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</si>
  <si>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</si>
  <si>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</si>
  <si>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</si>
  <si>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</si>
  <si>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</si>
  <si>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</si>
  <si>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</si>
  <si>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</si>
  <si>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</si>
  <si>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</si>
  <si>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</si>
  <si>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</si>
  <si>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</si>
  <si>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</si>
  <si>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</si>
  <si>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</si>
  <si>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</si>
  <si>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</si>
  <si>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</si>
  <si>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</si>
  <si>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</si>
  <si>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</si>
  <si>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</si>
  <si>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</si>
  <si>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</si>
  <si>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</si>
  <si>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</si>
  <si>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</si>
  <si>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</si>
  <si>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</si>
  <si>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</si>
  <si>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</si>
  <si>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</si>
  <si>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</si>
  <si>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</si>
  <si>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</si>
  <si>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</si>
  <si>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</si>
  <si>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</si>
  <si>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</si>
  <si>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</si>
  <si>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</si>
  <si>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</si>
  <si>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</si>
  <si>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</si>
  <si>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</si>
  <si>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</si>
  <si>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</si>
  <si>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</si>
  <si>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</si>
  <si>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</si>
  <si>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</si>
  <si>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</si>
  <si>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</si>
  <si>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</si>
  <si>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</si>
  <si>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</si>
  <si>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</si>
  <si>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</si>
  <si>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</si>
  <si>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</si>
  <si>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</si>
  <si>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</si>
  <si>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</si>
  <si>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</si>
  <si>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</si>
  <si>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</si>
  <si>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</si>
  <si>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</si>
  <si>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</si>
  <si>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</si>
  <si>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</si>
  <si>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</si>
  <si>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</si>
  <si>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</si>
  <si>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</si>
  <si>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</si>
  <si>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</si>
  <si>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</si>
  <si>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</si>
  <si>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</si>
  <si>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</si>
  <si>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</si>
  <si>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</si>
  <si>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</si>
  <si>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</si>
  <si>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</si>
  <si>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</si>
  <si>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</si>
  <si>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</si>
  <si>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</si>
  <si>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</si>
  <si>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</si>
  <si>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</si>
  <si>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</si>
  <si>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</si>
  <si>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</si>
  <si>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</si>
  <si>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</si>
  <si>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</si>
  <si>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</si>
  <si>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</si>
  <si>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</si>
  <si>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</si>
  <si>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</si>
  <si>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</si>
  <si>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</si>
  <si>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</si>
  <si>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</si>
  <si>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</si>
  <si>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</si>
  <si>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</si>
  <si>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</si>
  <si>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</si>
  <si>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</si>
  <si>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</si>
  <si>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</si>
  <si>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</si>
  <si>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</si>
  <si>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</si>
  <si>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</si>
  <si>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</si>
  <si>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</si>
  <si>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</si>
  <si>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</si>
  <si>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</si>
  <si>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</si>
  <si>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</si>
  <si>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</si>
  <si>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</si>
  <si>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</si>
  <si>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</si>
  <si>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</si>
  <si>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</si>
  <si>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</si>
  <si>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</si>
  <si>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</si>
  <si>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</si>
  <si>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</si>
  <si>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</si>
  <si>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</si>
  <si>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</si>
  <si>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</si>
  <si>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</si>
  <si>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</si>
  <si>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</si>
  <si>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</si>
  <si>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</si>
  <si>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</si>
  <si>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</si>
  <si>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</si>
  <si>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</si>
  <si>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</si>
  <si>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</si>
  <si>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</si>
  <si>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</si>
  <si>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</si>
  <si>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</si>
  <si>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</si>
  <si>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</si>
  <si>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</si>
  <si>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</si>
  <si>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</si>
  <si>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</si>
  <si>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</si>
  <si>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</si>
  <si>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</si>
  <si>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</si>
  <si>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</si>
  <si>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</si>
  <si>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</si>
  <si>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</si>
  <si>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</si>
  <si>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</si>
  <si>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</si>
  <si>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</si>
  <si>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</si>
  <si>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</si>
  <si>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</si>
  <si>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</si>
  <si>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</si>
  <si>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</si>
  <si>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</si>
  <si>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</si>
  <si>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</si>
  <si>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</si>
  <si>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</si>
  <si>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</si>
  <si>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</si>
  <si>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</si>
  <si>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</si>
  <si>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</si>
  <si>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</si>
  <si>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</si>
  <si>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</si>
  <si>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</si>
  <si>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</si>
  <si>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</si>
  <si>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</si>
  <si>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</si>
  <si>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</si>
  <si>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</si>
  <si>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</si>
  <si>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</si>
  <si>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</si>
  <si>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</si>
  <si>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</si>
  <si>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</si>
  <si>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</si>
  <si>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</si>
  <si>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</si>
  <si>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</si>
  <si>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</si>
  <si>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</si>
  <si>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</si>
  <si>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</si>
  <si>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</si>
  <si>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</si>
  <si>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</si>
  <si>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</si>
  <si>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</si>
  <si>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</si>
  <si>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</si>
  <si>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</si>
  <si>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</si>
  <si>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</si>
  <si>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</si>
  <si>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</si>
  <si>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</si>
  <si>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</si>
  <si>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</si>
  <si>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</si>
  <si>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</si>
  <si>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</si>
  <si>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</si>
  <si>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</si>
  <si>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</si>
  <si>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</si>
  <si>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</si>
  <si>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</si>
  <si>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</si>
  <si>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</si>
  <si>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</si>
  <si>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</si>
  <si>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</si>
  <si>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</si>
  <si>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</si>
  <si>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</si>
  <si>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</si>
  <si>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</si>
  <si>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</si>
  <si>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</si>
  <si>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</si>
  <si>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</si>
  <si>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</si>
  <si>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</si>
  <si>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</si>
  <si>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</si>
  <si>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</si>
  <si>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</si>
  <si>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</si>
  <si>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</si>
  <si>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</si>
  <si>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</si>
  <si>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</si>
  <si>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</si>
  <si>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</si>
  <si>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</si>
  <si>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</si>
  <si>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</si>
  <si>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</si>
  <si>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</si>
  <si>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</si>
  <si>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</si>
  <si>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</si>
  <si>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</si>
  <si>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</si>
  <si>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</si>
  <si>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</si>
  <si>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</si>
  <si>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</si>
  <si>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</si>
  <si>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</si>
  <si>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</si>
  <si>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</si>
  <si>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</si>
  <si>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</si>
  <si>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</si>
  <si>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</si>
  <si>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</si>
  <si>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</si>
  <si>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</si>
  <si>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</si>
  <si>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</si>
  <si>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</si>
  <si>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</si>
  <si>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</si>
  <si>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</si>
  <si>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</si>
  <si>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</si>
  <si>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</si>
  <si>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</si>
  <si>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</si>
  <si>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</si>
  <si>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</si>
  <si>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</si>
  <si>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</si>
  <si>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</si>
  <si>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</si>
  <si>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</si>
  <si>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</si>
  <si>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</si>
  <si>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</si>
  <si>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</si>
  <si>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</si>
  <si>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</si>
  <si>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</si>
  <si>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</si>
  <si>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</si>
  <si>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</si>
  <si>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</si>
  <si>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</si>
  <si>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</si>
  <si>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</si>
  <si>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</si>
  <si>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</si>
  <si>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</si>
  <si>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</si>
  <si>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</si>
  <si>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</si>
  <si>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</si>
  <si>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</si>
  <si>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</si>
  <si>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</si>
  <si>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</si>
  <si>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</si>
  <si>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</si>
  <si>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</si>
  <si>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</si>
  <si>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</si>
  <si>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</si>
  <si>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</si>
  <si>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</si>
  <si>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</si>
  <si>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</si>
  <si>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</si>
  <si>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</si>
  <si>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</si>
  <si>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</si>
  <si>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</si>
  <si>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</si>
  <si>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</si>
  <si>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</si>
  <si>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</si>
  <si>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</si>
  <si>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</si>
  <si>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</si>
  <si>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</si>
  <si>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</si>
  <si>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</si>
  <si>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</si>
  <si>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</si>
  <si>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</si>
  <si>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</si>
  <si>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</si>
  <si>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</si>
  <si>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</si>
  <si>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</si>
  <si>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</si>
  <si>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</si>
  <si>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</si>
  <si>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</si>
  <si>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</si>
  <si>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</si>
  <si>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</si>
  <si>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</si>
  <si>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</si>
  <si>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</si>
  <si>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</si>
  <si>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</si>
  <si>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</si>
  <si>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</si>
  <si>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</si>
  <si>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</si>
  <si>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</si>
  <si>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</si>
  <si>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</si>
  <si>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</si>
  <si>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</si>
  <si>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</si>
  <si>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</si>
  <si>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</si>
  <si>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</si>
  <si>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</si>
  <si>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</si>
  <si>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</si>
  <si>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</si>
  <si>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</si>
  <si>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</si>
  <si>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</si>
  <si>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</si>
  <si>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</si>
  <si>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</si>
  <si>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</si>
  <si>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</si>
  <si>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</si>
  <si>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</si>
  <si>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</si>
  <si>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</si>
  <si>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</si>
  <si>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</si>
  <si>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</si>
  <si>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</si>
  <si>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</si>
  <si>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</si>
  <si>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</si>
  <si>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</si>
  <si>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</si>
  <si>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</si>
  <si>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</si>
  <si>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</si>
  <si>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</si>
  <si>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</si>
  <si>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</si>
  <si>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</si>
  <si>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</si>
  <si>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</si>
  <si>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</si>
  <si>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</si>
  <si>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</si>
  <si>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</si>
  <si>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</si>
  <si>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</si>
  <si>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</si>
  <si>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</si>
  <si>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</si>
  <si>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</si>
  <si>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</si>
  <si>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</si>
  <si>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</si>
  <si>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</si>
  <si>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</si>
  <si>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</si>
  <si>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</si>
  <si>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</si>
  <si>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</si>
  <si>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</si>
  <si>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</si>
  <si>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</si>
  <si>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</si>
  <si>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</si>
  <si>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</si>
  <si>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</si>
  <si>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</si>
  <si>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</si>
  <si>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</si>
  <si>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</si>
  <si>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</si>
  <si>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</si>
  <si>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</si>
  <si>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</si>
  <si>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</si>
  <si>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</si>
  <si>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</si>
  <si>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</si>
  <si>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</si>
  <si>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</si>
  <si>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</si>
  <si>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</si>
  <si>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</si>
  <si>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</si>
  <si>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</si>
  <si>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</si>
  <si>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</si>
  <si>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</si>
  <si>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</si>
  <si>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</si>
  <si>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</si>
  <si>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</si>
  <si>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</si>
  <si>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</si>
  <si>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</si>
  <si>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</si>
  <si>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</si>
  <si>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</si>
  <si>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</si>
  <si>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</si>
  <si>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</si>
  <si>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</si>
  <si>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</si>
  <si>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</si>
  <si>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</si>
  <si>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</si>
  <si>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</si>
  <si>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</si>
  <si>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</si>
  <si>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</si>
  <si>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</si>
  <si>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</si>
  <si>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</si>
  <si>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</si>
  <si>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</si>
  <si>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</si>
  <si>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</si>
  <si>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</si>
  <si>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</si>
  <si>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</si>
  <si>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</si>
  <si>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</si>
  <si>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</si>
  <si>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</si>
  <si>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</si>
  <si>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</si>
  <si>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</si>
  <si>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</si>
  <si>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</si>
  <si>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</si>
  <si>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</si>
  <si>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</si>
  <si>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</si>
  <si>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</si>
  <si>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</si>
  <si>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</si>
  <si>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</si>
  <si>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</si>
  <si>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</si>
  <si>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</si>
  <si>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</si>
  <si>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</si>
  <si>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</si>
  <si>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</si>
  <si>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</si>
  <si>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</si>
  <si>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</si>
  <si>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</si>
  <si>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</si>
  <si>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</si>
  <si>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</si>
  <si>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</si>
  <si>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</si>
  <si>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</si>
  <si>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</si>
  <si>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</si>
  <si>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</si>
  <si>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</si>
  <si>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</si>
  <si>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</si>
  <si>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</si>
  <si>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</si>
  <si>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</si>
  <si>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</si>
  <si>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</si>
  <si>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</si>
  <si>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</si>
  <si>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</si>
  <si>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</si>
  <si>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</si>
  <si>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</si>
  <si>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</si>
  <si>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</si>
  <si>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</si>
  <si>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</si>
  <si>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</si>
  <si>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</si>
  <si>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</si>
  <si>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</si>
  <si>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</si>
  <si>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</si>
  <si>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</si>
  <si>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</si>
  <si>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</si>
  <si>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</si>
  <si>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</si>
  <si>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</si>
  <si>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</si>
  <si>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</si>
  <si>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</si>
  <si>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</si>
  <si>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</si>
  <si>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</si>
  <si>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</si>
  <si>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</si>
  <si>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</si>
  <si>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</si>
  <si>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</si>
  <si>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</si>
  <si>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</si>
  <si>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</si>
  <si>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</si>
  <si>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</si>
  <si>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</si>
  <si>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</si>
  <si>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</si>
  <si>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</si>
  <si>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</si>
  <si>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</si>
  <si>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</si>
  <si>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</si>
  <si>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</si>
  <si>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</si>
  <si>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</si>
  <si>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</si>
  <si>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</si>
  <si>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</si>
  <si>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</si>
  <si>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</si>
  <si>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</si>
  <si>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</si>
  <si>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</si>
  <si>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</si>
  <si>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</si>
  <si>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</si>
  <si>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</si>
  <si>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</si>
  <si>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</si>
  <si>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</si>
  <si>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</si>
  <si>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</si>
  <si>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</si>
  <si>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</si>
  <si>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</si>
  <si>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</si>
  <si>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</si>
  <si>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</si>
  <si>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</si>
  <si>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</si>
  <si>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</si>
  <si>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</si>
  <si>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</si>
  <si>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</si>
  <si>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</si>
  <si>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</si>
  <si>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</si>
  <si>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</si>
  <si>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</si>
  <si>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</si>
  <si>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</si>
  <si>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</si>
  <si>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</si>
  <si>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</si>
  <si>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</si>
  <si>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</si>
  <si>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</si>
  <si>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</si>
  <si>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</si>
  <si>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</si>
  <si>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</si>
  <si>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</si>
  <si>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</si>
  <si>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</si>
  <si>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</si>
  <si>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</si>
  <si>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</si>
  <si>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</si>
  <si>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</si>
  <si>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</si>
  <si>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</si>
  <si>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</si>
  <si>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</si>
  <si>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</si>
  <si>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</si>
  <si>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</si>
  <si>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</si>
  <si>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</si>
  <si>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</si>
  <si>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</si>
  <si>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</si>
  <si>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</si>
  <si>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</si>
  <si>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</si>
  <si>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</si>
  <si>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</si>
  <si>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</si>
  <si>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</si>
  <si>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</si>
  <si>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</si>
  <si>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</si>
  <si>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</si>
  <si>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</si>
  <si>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</si>
  <si>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</si>
  <si>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</si>
  <si>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</si>
  <si>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</si>
  <si>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</si>
  <si>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</si>
  <si>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</si>
  <si>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</si>
  <si>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</si>
  <si>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</si>
  <si>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</si>
  <si>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</si>
  <si>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</si>
  <si>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</si>
  <si>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</si>
  <si>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</si>
  <si>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</si>
  <si>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</si>
  <si>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</si>
  <si>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</si>
  <si>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</si>
  <si>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</si>
  <si>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</si>
  <si>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</si>
  <si>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</si>
  <si>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</si>
  <si>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</si>
  <si>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</si>
  <si>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</si>
  <si>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</si>
  <si>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</si>
  <si>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</si>
  <si>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</si>
  <si>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</si>
  <si>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</si>
  <si>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</si>
  <si>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</si>
  <si>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</si>
  <si>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</si>
  <si>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</si>
  <si>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</si>
  <si>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</si>
  <si>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</si>
  <si>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</si>
  <si>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</si>
  <si>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</si>
  <si>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</si>
  <si>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</si>
  <si>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</si>
  <si>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</si>
  <si>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</si>
  <si>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</si>
  <si>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</si>
  <si>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</si>
  <si>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</si>
  <si>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</si>
  <si>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</si>
  <si>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</si>
  <si>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</si>
  <si>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</si>
  <si>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</si>
  <si>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</si>
  <si>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</si>
  <si>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</si>
  <si>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</si>
  <si>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</si>
  <si>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</si>
  <si>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</si>
  <si>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</si>
  <si>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</si>
  <si>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</si>
  <si>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</si>
  <si>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</si>
  <si>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</si>
  <si>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</si>
  <si>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</si>
  <si>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</si>
  <si>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</si>
  <si>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</si>
  <si>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</si>
  <si>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</si>
  <si>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</si>
  <si>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</si>
  <si>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</si>
  <si>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</si>
  <si>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</si>
  <si>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</si>
  <si>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</si>
  <si>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</si>
  <si>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</si>
  <si>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</si>
  <si>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</si>
  <si>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</si>
  <si>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</si>
  <si>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</si>
  <si>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</si>
  <si>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</si>
  <si>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</si>
  <si>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</si>
  <si>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</si>
  <si>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</si>
  <si>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</si>
  <si>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</si>
  <si>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</si>
  <si>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</si>
  <si>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</si>
  <si>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</si>
  <si>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</si>
  <si>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</si>
  <si>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</si>
  <si>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</si>
  <si>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</si>
  <si>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</si>
  <si>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</si>
  <si>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</si>
  <si>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</si>
  <si>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</si>
  <si>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</si>
  <si>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</si>
  <si>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</si>
  <si>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</si>
  <si>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</si>
  <si>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</si>
  <si>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</si>
  <si>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</si>
  <si>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</si>
  <si>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</si>
  <si>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</si>
  <si>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</si>
  <si>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</si>
  <si>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</si>
  <si>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</si>
  <si>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</si>
  <si>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</si>
  <si>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</si>
  <si>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</si>
  <si>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</si>
  <si>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</si>
  <si>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</si>
  <si>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</si>
  <si>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</si>
  <si>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</si>
  <si>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</si>
  <si>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</si>
  <si>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</si>
  <si>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</si>
  <si>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</si>
  <si>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</si>
  <si>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</si>
  <si>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</si>
  <si>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</si>
  <si>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</si>
  <si>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</si>
  <si>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</si>
  <si>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</si>
  <si>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</si>
  <si>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</si>
  <si>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</si>
  <si>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</si>
  <si>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</si>
  <si>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</si>
  <si>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</si>
  <si>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</si>
  <si>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</si>
  <si>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</si>
  <si>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</si>
  <si>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</si>
  <si>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</si>
  <si>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</si>
  <si>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</si>
  <si>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</si>
  <si>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</si>
  <si>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</si>
  <si>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</si>
  <si>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</si>
  <si>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</si>
  <si>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</si>
  <si>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</si>
  <si>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</si>
  <si>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</si>
  <si>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</si>
  <si>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</si>
  <si>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</si>
  <si>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</si>
  <si>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</si>
  <si>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</si>
  <si>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</si>
  <si>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</si>
  <si>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</si>
  <si>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</si>
  <si>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</si>
  <si>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</si>
  <si>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</si>
  <si>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</si>
  <si>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</si>
  <si>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</si>
  <si>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</si>
  <si>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</si>
  <si>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</si>
  <si>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</si>
  <si>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</si>
  <si>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</si>
  <si>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</si>
  <si>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</si>
  <si>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</si>
  <si>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</si>
  <si>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</si>
  <si>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</si>
  <si>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</si>
  <si>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</si>
  <si>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</si>
  <si>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</si>
  <si>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</si>
  <si>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</si>
  <si>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</si>
  <si>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</si>
  <si>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</si>
  <si>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</si>
  <si>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</si>
  <si>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</si>
  <si>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</si>
  <si>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</si>
  <si>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</si>
  <si>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</si>
  <si>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</si>
  <si>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</si>
  <si>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</si>
  <si>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</si>
  <si>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</si>
  <si>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</si>
  <si>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</si>
  <si>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</si>
  <si>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</si>
  <si>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</si>
  <si>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</si>
  <si>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</si>
  <si>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</si>
  <si>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</si>
  <si>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</si>
  <si>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</si>
  <si>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</si>
  <si>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</si>
  <si>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</si>
  <si>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</si>
  <si>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</si>
  <si>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</si>
  <si>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</si>
  <si>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</si>
  <si>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</si>
  <si>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</si>
  <si>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</si>
  <si>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</si>
  <si>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</si>
  <si>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</si>
  <si>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</si>
  <si>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</si>
  <si>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</si>
  <si>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</si>
  <si>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</si>
  <si>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</si>
  <si>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</si>
  <si>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</si>
  <si>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</si>
  <si>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</si>
  <si>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</si>
  <si>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</si>
  <si>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</si>
  <si>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</si>
  <si>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</si>
  <si>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</si>
  <si>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</si>
  <si>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</si>
  <si>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</si>
  <si>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</si>
  <si>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</si>
  <si>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</si>
  <si>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</si>
  <si>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</si>
  <si>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</si>
  <si>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</si>
  <si>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</si>
  <si>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</si>
  <si>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</si>
  <si>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</si>
  <si>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</si>
  <si>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</si>
  <si>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</si>
  <si>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</si>
  <si>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</si>
  <si>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</si>
  <si>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</si>
  <si>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</si>
  <si>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</si>
  <si>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</si>
  <si>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</si>
  <si>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</si>
  <si>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</si>
  <si>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</si>
  <si>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</si>
  <si>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</si>
  <si>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</si>
  <si>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</si>
  <si>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</si>
  <si>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</si>
  <si>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</si>
  <si>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</si>
  <si>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</si>
  <si>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</si>
  <si>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</si>
  <si>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</si>
  <si>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</si>
  <si>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</si>
  <si>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</si>
  <si>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</si>
  <si>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</si>
  <si>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</si>
  <si>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</si>
  <si>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</si>
  <si>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</si>
  <si>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</si>
  <si>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</si>
  <si>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</si>
  <si>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</si>
  <si>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</si>
  <si>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</si>
  <si>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</si>
  <si>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</si>
  <si>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</si>
  <si>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</si>
  <si>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</si>
  <si>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</si>
  <si>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</si>
  <si>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</si>
  <si>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</si>
  <si>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</si>
  <si>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</si>
  <si>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</si>
  <si>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</si>
  <si>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</si>
  <si>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</si>
  <si>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</si>
  <si>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</si>
  <si>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</si>
  <si>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</si>
  <si>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</si>
  <si>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</si>
  <si>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</si>
  <si>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</si>
  <si>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</si>
  <si>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</si>
  <si>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</si>
  <si>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</si>
  <si>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</si>
  <si>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</si>
  <si>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</si>
  <si>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</si>
  <si>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</si>
  <si>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</si>
  <si>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</si>
  <si>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</si>
  <si>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</si>
  <si>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</si>
  <si>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</si>
  <si>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</si>
  <si>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</si>
  <si>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</si>
  <si>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</si>
  <si>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</si>
  <si>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</si>
  <si>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</si>
  <si>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</si>
  <si>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</si>
  <si>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</si>
  <si>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</si>
  <si>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</si>
  <si>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</si>
  <si>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</si>
  <si>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</si>
  <si>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</si>
  <si>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</si>
  <si>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</si>
  <si>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</si>
  <si>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</si>
  <si>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</si>
  <si>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</si>
  <si>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</si>
  <si>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</si>
  <si>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</si>
  <si>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</si>
  <si>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</si>
  <si>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</si>
  <si>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</si>
  <si>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</si>
  <si>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</si>
  <si>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</si>
  <si>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</si>
  <si>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</si>
  <si>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</si>
  <si>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</si>
  <si>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</si>
  <si>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</si>
  <si>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</si>
  <si>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</si>
  <si>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</si>
  <si>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</si>
  <si>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</si>
  <si>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</si>
  <si>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</si>
  <si>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</si>
  <si>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</si>
  <si>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</si>
  <si>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</si>
  <si>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</si>
  <si>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</si>
  <si>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</si>
  <si>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</si>
  <si>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</si>
  <si>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</si>
  <si>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</si>
  <si>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</si>
  <si>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</si>
  <si>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</si>
  <si>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</si>
  <si>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</si>
  <si>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</si>
  <si>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</si>
  <si>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</si>
  <si>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</si>
  <si>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</si>
  <si>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</si>
  <si>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</si>
  <si>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</si>
  <si>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</si>
  <si>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</si>
  <si>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</si>
  <si>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</si>
  <si>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</si>
  <si>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</si>
  <si>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</si>
  <si>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</si>
  <si>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</si>
  <si>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</si>
  <si>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</si>
  <si>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</si>
  <si>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</si>
  <si>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</si>
  <si>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</si>
  <si>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</si>
  <si>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</si>
  <si>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</si>
  <si>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</si>
  <si>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</si>
  <si>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</si>
  <si>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</si>
  <si>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</si>
  <si>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</si>
  <si>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</si>
  <si>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</si>
  <si>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</si>
  <si>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</si>
  <si>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</si>
  <si>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</si>
  <si>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</si>
  <si>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</si>
  <si>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</si>
  <si>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</si>
  <si>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</si>
  <si>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</si>
  <si>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</si>
  <si>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</si>
  <si>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</si>
  <si>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</si>
  <si>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</si>
  <si>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</si>
  <si>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</si>
  <si>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</si>
  <si>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</si>
  <si>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</si>
  <si>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</si>
  <si>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</si>
  <si>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</si>
  <si>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</si>
  <si>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</si>
  <si>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</si>
  <si>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</si>
  <si>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</si>
  <si>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</si>
  <si>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</si>
  <si>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</si>
  <si>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</si>
  <si>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</si>
  <si>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</si>
  <si>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</si>
  <si>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</si>
  <si>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</si>
  <si>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</si>
  <si>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</si>
  <si>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</si>
  <si>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</si>
  <si>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</si>
  <si>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</si>
  <si>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</si>
  <si>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</si>
  <si>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</si>
  <si>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</si>
  <si>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</si>
  <si>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</si>
  <si>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</si>
  <si>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</si>
  <si>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</si>
  <si>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</si>
  <si>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</si>
  <si>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</si>
  <si>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</si>
  <si>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</si>
  <si>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</si>
  <si>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</si>
  <si>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</si>
  <si>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</si>
  <si>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</si>
  <si>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</si>
  <si>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</si>
  <si>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</si>
  <si>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</si>
  <si>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</si>
  <si>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</si>
  <si>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</si>
  <si>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</si>
  <si>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</si>
  <si>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</si>
  <si>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</si>
  <si>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</si>
  <si>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</si>
  <si>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</si>
  <si>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</si>
  <si>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</si>
  <si>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</si>
  <si>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</si>
  <si>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</si>
  <si>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</si>
  <si>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</si>
  <si>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</si>
  <si>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</si>
  <si>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</si>
  <si>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</si>
  <si>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</si>
  <si>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</si>
  <si>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</si>
  <si>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</si>
  <si>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</si>
  <si>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</si>
  <si>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</si>
  <si>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</si>
  <si>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</si>
  <si>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</si>
  <si>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</si>
  <si>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</si>
  <si>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</si>
  <si>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</si>
  <si>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</si>
  <si>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</si>
  <si>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</si>
  <si>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</si>
  <si>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</si>
  <si>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</si>
  <si>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</si>
  <si>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</si>
  <si>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</si>
  <si>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</si>
  <si>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</si>
  <si>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</si>
  <si>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</si>
  <si>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</si>
  <si>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</si>
  <si>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</si>
  <si>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</si>
  <si>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</si>
  <si>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</si>
  <si>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</si>
  <si>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</si>
  <si>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</si>
  <si>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</si>
  <si>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</si>
  <si>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</si>
  <si>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</si>
  <si>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</si>
  <si>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</si>
  <si>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</si>
  <si>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</si>
  <si>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</si>
  <si>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</si>
  <si>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</si>
  <si>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</si>
  <si>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</si>
  <si>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</si>
  <si>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</si>
  <si>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</si>
  <si>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</si>
  <si>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</si>
  <si>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</si>
  <si>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</si>
  <si>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</si>
  <si>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</si>
  <si>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</si>
  <si>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</si>
  <si>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</si>
  <si>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</si>
  <si>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</si>
  <si>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</si>
  <si>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</si>
  <si>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</si>
  <si>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</si>
  <si>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</si>
  <si>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</si>
  <si>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</si>
  <si>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</si>
  <si>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</si>
  <si>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</si>
  <si>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</si>
  <si>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</si>
  <si>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</si>
  <si>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</si>
  <si>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</si>
  <si>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</si>
  <si>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</si>
  <si>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</si>
  <si>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</si>
  <si>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</si>
  <si>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</si>
  <si>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</si>
  <si>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</si>
  <si>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</si>
  <si>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</si>
  <si>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</si>
  <si>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</si>
  <si>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</si>
  <si>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</si>
  <si>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</si>
  <si>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</si>
  <si>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</si>
  <si>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</si>
  <si>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</si>
  <si>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</si>
  <si>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</si>
  <si>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</si>
  <si>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</si>
  <si>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</si>
  <si>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</si>
  <si>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</si>
  <si>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</si>
  <si>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</si>
  <si>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</si>
  <si>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</si>
  <si>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</si>
  <si>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</si>
  <si>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</si>
  <si>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</si>
  <si>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</si>
  <si>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</si>
  <si>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</si>
  <si>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</si>
  <si>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</si>
  <si>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</si>
  <si>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</si>
  <si>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</si>
  <si>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</si>
  <si>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</si>
  <si>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</si>
  <si>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</si>
  <si>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</si>
  <si>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</si>
  <si>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</si>
  <si>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</si>
  <si>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</si>
  <si>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</si>
  <si>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</si>
  <si>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</si>
  <si>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</si>
  <si>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</si>
  <si>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</si>
  <si>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</si>
  <si>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</si>
  <si>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</si>
  <si>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</si>
  <si>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</si>
  <si>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</si>
  <si>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</si>
  <si>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</si>
  <si>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</si>
  <si>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</si>
  <si>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</si>
  <si>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</si>
  <si>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</si>
  <si>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</si>
  <si>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</si>
  <si>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</si>
  <si>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</si>
  <si>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</si>
  <si>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</si>
  <si>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</si>
  <si>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</si>
  <si>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</si>
  <si>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</si>
  <si>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</si>
  <si>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</si>
  <si>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</si>
  <si>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</si>
  <si>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</si>
  <si>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</si>
  <si>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</si>
  <si>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</si>
  <si>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</si>
  <si>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</si>
  <si>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</si>
  <si>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</si>
  <si>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</si>
  <si>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</si>
  <si>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</si>
  <si>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</si>
  <si>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</si>
  <si>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</si>
  <si>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</si>
  <si>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</si>
  <si>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</si>
  <si>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</si>
  <si>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</si>
  <si>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</si>
  <si>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</si>
  <si>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</si>
  <si>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</si>
  <si>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</si>
  <si>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</si>
  <si>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</si>
  <si>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</si>
  <si>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</si>
  <si>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</si>
  <si>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</si>
  <si>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</si>
  <si>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</si>
  <si>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</si>
  <si>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</si>
  <si>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</si>
  <si>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</si>
  <si>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</si>
  <si>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</si>
  <si>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</si>
  <si>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</si>
  <si>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</si>
  <si>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</si>
  <si>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</si>
  <si>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</si>
  <si>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</si>
  <si>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</si>
  <si>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</si>
  <si>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</si>
  <si>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</si>
  <si>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</si>
  <si>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</si>
  <si>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</si>
  <si>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</si>
  <si>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</si>
  <si>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</si>
  <si>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</si>
  <si>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</si>
  <si>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</si>
  <si>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</si>
  <si>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</si>
  <si>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</si>
  <si>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</si>
  <si>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</si>
  <si>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</si>
  <si>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</si>
  <si>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</si>
  <si>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</si>
  <si>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</si>
  <si>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</si>
  <si>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</si>
  <si>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</si>
  <si>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</si>
  <si>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</si>
  <si>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</si>
  <si>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</si>
  <si>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</si>
  <si>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</si>
  <si>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</si>
  <si>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</si>
  <si>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</si>
  <si>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</si>
  <si>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</si>
  <si>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</si>
  <si>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</si>
  <si>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</si>
  <si>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</si>
  <si>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</si>
  <si>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</si>
  <si>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</si>
  <si>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</si>
  <si>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</si>
  <si>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</si>
  <si>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</si>
  <si>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</si>
  <si>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</si>
  <si>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</si>
  <si>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</si>
  <si>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</si>
  <si>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</si>
  <si>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</si>
  <si>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</si>
  <si>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</si>
  <si>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</si>
  <si>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</si>
  <si>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</si>
  <si>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</si>
  <si>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</si>
  <si>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</si>
  <si>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</si>
  <si>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</si>
  <si>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</si>
  <si>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</si>
  <si>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</si>
  <si>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</si>
  <si>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</si>
  <si>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</si>
  <si>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</si>
  <si>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</si>
  <si>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</si>
  <si>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</si>
  <si>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</si>
  <si>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</si>
  <si>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</si>
  <si>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</si>
  <si>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</si>
  <si>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</si>
  <si>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</si>
  <si>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</si>
  <si>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</si>
  <si>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</si>
  <si>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</si>
  <si>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</si>
  <si>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</si>
  <si>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</si>
  <si>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</si>
  <si>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</si>
  <si>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</si>
  <si>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</si>
  <si>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</si>
  <si>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</si>
  <si>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</si>
  <si>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</si>
  <si>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</si>
  <si>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</si>
  <si>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</si>
  <si>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</si>
  <si>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</si>
  <si>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</si>
  <si>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</si>
  <si>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</si>
  <si>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</si>
  <si>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</si>
  <si>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</si>
  <si>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</si>
  <si>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</si>
  <si>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</si>
  <si>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</si>
  <si>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</si>
  <si>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</si>
  <si>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</si>
  <si>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</si>
  <si>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</si>
  <si>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</si>
  <si>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</si>
  <si>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</si>
  <si>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</si>
  <si>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</si>
  <si>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</si>
  <si>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</si>
  <si>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</si>
  <si>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</si>
  <si>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</si>
  <si>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</si>
  <si>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</si>
  <si>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</si>
  <si>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</si>
  <si>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</si>
  <si>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</si>
  <si>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</si>
  <si>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</si>
  <si>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</si>
  <si>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</si>
  <si>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</si>
  <si>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</si>
  <si>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</si>
  <si>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</si>
  <si>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</si>
  <si>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</si>
  <si>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</si>
  <si>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</si>
  <si>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</si>
  <si>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</si>
  <si>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</si>
  <si>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</si>
  <si>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</si>
  <si>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</si>
  <si>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</si>
  <si>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</si>
  <si>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</si>
  <si>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</si>
  <si>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</si>
  <si>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</si>
  <si>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</si>
  <si>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</si>
  <si>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</si>
  <si>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</si>
  <si>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</si>
  <si>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</si>
  <si>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</si>
  <si>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</si>
  <si>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</si>
  <si>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</si>
  <si>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</si>
  <si>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</si>
  <si>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</si>
  <si>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</si>
  <si>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</si>
  <si>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</si>
  <si>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</si>
  <si>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</si>
  <si>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</si>
  <si>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</si>
  <si>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</si>
  <si>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</si>
  <si>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</si>
  <si>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</si>
  <si>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</si>
  <si>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</si>
  <si>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</si>
  <si>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</si>
  <si>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</si>
  <si>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</si>
  <si>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</si>
  <si>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</si>
  <si>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</si>
  <si>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</si>
  <si>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</si>
  <si>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</si>
  <si>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</si>
  <si>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</si>
  <si>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</si>
  <si>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</si>
  <si>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</si>
  <si>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</si>
  <si>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</si>
  <si>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</si>
  <si>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</si>
  <si>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</si>
  <si>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</si>
  <si>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</si>
  <si>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</si>
  <si>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</si>
  <si>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</si>
  <si>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</si>
  <si>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</si>
  <si>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</si>
  <si>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</si>
  <si>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</si>
  <si>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</si>
  <si>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</si>
  <si>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</si>
  <si>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</si>
  <si>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</si>
  <si>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</si>
  <si>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</si>
  <si>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</si>
  <si>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</si>
  <si>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</si>
  <si>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</si>
  <si>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</si>
  <si>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</si>
  <si>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</si>
  <si>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</si>
  <si>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</si>
  <si>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</si>
  <si>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</si>
  <si>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</si>
  <si>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</si>
  <si>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</si>
  <si>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</si>
  <si>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</si>
  <si>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</si>
  <si>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</si>
  <si>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</si>
  <si>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</si>
  <si>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</si>
  <si>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</si>
  <si>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</si>
  <si>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</si>
  <si>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</si>
  <si>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</si>
  <si>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</si>
  <si>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</si>
  <si>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</si>
  <si>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</si>
  <si>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</si>
  <si>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</si>
  <si>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</si>
  <si>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</si>
  <si>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</si>
  <si>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</si>
  <si>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</si>
  <si>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</si>
  <si>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</si>
  <si>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</si>
  <si>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</si>
  <si>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</si>
  <si>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</si>
  <si>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</si>
  <si>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</si>
  <si>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</si>
  <si>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</si>
  <si>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</si>
  <si>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</si>
  <si>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</si>
  <si>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</si>
  <si>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</si>
  <si>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</si>
  <si>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</si>
  <si>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</si>
  <si>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</si>
  <si>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</si>
  <si>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</si>
  <si>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</si>
  <si>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</si>
  <si>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</si>
  <si>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</si>
  <si>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</si>
  <si>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</si>
  <si>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</si>
  <si>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</si>
  <si>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</si>
  <si>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</si>
  <si>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</si>
  <si>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</si>
  <si>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</si>
  <si>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</si>
  <si>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</si>
  <si>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</si>
  <si>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</si>
  <si>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</si>
  <si>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</si>
  <si>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</si>
  <si>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</si>
  <si>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</si>
  <si>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</si>
  <si>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</si>
  <si>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</si>
  <si>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</si>
  <si>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</si>
  <si>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</si>
  <si>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</si>
  <si>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</si>
  <si>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</si>
  <si>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</si>
  <si>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</si>
  <si>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</si>
  <si>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</si>
  <si>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</si>
  <si>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</si>
  <si>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</si>
  <si>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</si>
  <si>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</si>
  <si>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</si>
  <si>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</si>
  <si>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</si>
  <si>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</si>
  <si>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</si>
  <si>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</si>
  <si>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</si>
  <si>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</si>
  <si>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</si>
  <si>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</si>
  <si>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</si>
  <si>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</si>
  <si>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</si>
  <si>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</si>
  <si>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</si>
  <si>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</si>
  <si>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</si>
  <si>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</si>
  <si>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</si>
  <si>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</si>
  <si>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</si>
  <si>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</si>
  <si>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</si>
  <si>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</si>
  <si>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</si>
  <si>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</si>
  <si>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</si>
  <si>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</si>
  <si>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</si>
  <si>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</si>
  <si>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</si>
  <si>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</si>
  <si>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</si>
  <si>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</si>
  <si>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</si>
  <si>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</si>
  <si>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</si>
  <si>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</si>
  <si>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</si>
  <si>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</si>
  <si>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</si>
  <si>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</si>
  <si>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</si>
  <si>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</si>
  <si>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</si>
  <si>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</si>
  <si>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</si>
  <si>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</si>
  <si>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</si>
  <si>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</si>
  <si>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</si>
  <si>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</si>
  <si>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</si>
  <si>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</si>
  <si>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</si>
  <si>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</si>
  <si>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</si>
  <si>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</si>
  <si>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</si>
  <si>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</si>
  <si>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</si>
  <si>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</si>
  <si>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</si>
  <si>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</si>
  <si>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</si>
  <si>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</si>
  <si>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</si>
  <si>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</si>
  <si>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</si>
  <si>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</si>
  <si>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</si>
  <si>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</si>
  <si>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</si>
  <si>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</si>
  <si>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</si>
  <si>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</si>
  <si>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</si>
  <si>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</si>
  <si>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</si>
  <si>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</si>
  <si>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</si>
  <si>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</si>
  <si>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</si>
  <si>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</si>
  <si>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</si>
  <si>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</si>
  <si>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</si>
  <si>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</si>
  <si>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</si>
  <si>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</si>
  <si>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</si>
  <si>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</si>
  <si>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</si>
  <si>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</si>
  <si>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</si>
  <si>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</si>
  <si>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</si>
  <si>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</si>
  <si>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</si>
  <si>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</si>
  <si>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</si>
  <si>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</si>
  <si>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</si>
  <si>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</si>
  <si>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</si>
  <si>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</si>
  <si>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</si>
  <si>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</si>
  <si>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</si>
  <si>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</si>
  <si>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</si>
  <si>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</si>
  <si>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</si>
  <si>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</si>
  <si>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</si>
  <si>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</si>
  <si>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</si>
  <si>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</si>
  <si>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</si>
  <si>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</si>
  <si>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</si>
  <si>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</si>
  <si>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</si>
  <si>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</si>
  <si>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</si>
  <si>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</si>
  <si>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</si>
  <si>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</si>
  <si>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</si>
  <si>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</si>
  <si>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</si>
  <si>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</si>
  <si>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</si>
  <si>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</si>
  <si>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</si>
  <si>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</si>
  <si>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</si>
  <si>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</si>
  <si>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</si>
  <si>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</si>
  <si>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</si>
  <si>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</si>
  <si>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</si>
  <si>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</si>
  <si>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</si>
  <si>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</si>
  <si>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</si>
  <si>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</si>
  <si>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</si>
  <si>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</si>
  <si>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</si>
  <si>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</si>
  <si>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</si>
  <si>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</si>
  <si>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</si>
  <si>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</si>
  <si>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</si>
  <si>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</si>
  <si>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</si>
  <si>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</si>
  <si>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</si>
  <si>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</si>
  <si>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</si>
  <si>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</si>
  <si>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</si>
  <si>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</si>
  <si>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</si>
  <si>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</si>
  <si>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</si>
  <si>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</si>
  <si>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</si>
  <si>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</si>
  <si>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</si>
  <si>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</si>
  <si>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</si>
  <si>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</si>
  <si>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</si>
  <si>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</si>
  <si>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</si>
  <si>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</si>
  <si>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</si>
  <si>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</si>
  <si>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</si>
  <si>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</si>
  <si>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</si>
  <si>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</si>
  <si>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</si>
  <si>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</si>
  <si>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</si>
  <si>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</si>
  <si>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</si>
  <si>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</si>
  <si>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</si>
  <si>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</si>
  <si>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</si>
  <si>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</si>
  <si>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</si>
  <si>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</si>
  <si>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</si>
  <si>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</si>
  <si>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</si>
  <si>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</si>
  <si>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</si>
  <si>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</si>
  <si>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</si>
  <si>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</si>
  <si>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</si>
  <si>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</si>
  <si>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</si>
  <si>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</si>
  <si>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</si>
  <si>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</si>
  <si>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</si>
  <si>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</si>
  <si>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</si>
  <si>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</si>
  <si>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</si>
  <si>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</si>
  <si>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</si>
  <si>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</si>
  <si>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</si>
  <si>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</si>
  <si>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</si>
  <si>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</si>
  <si>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</si>
  <si>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</si>
  <si>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</si>
  <si>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</si>
  <si>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</si>
  <si>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</si>
  <si>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</si>
  <si>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</si>
  <si>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</si>
  <si>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</si>
  <si>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</si>
  <si>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</si>
  <si>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</si>
  <si>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</si>
  <si>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</si>
  <si>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</si>
  <si>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</si>
  <si>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</si>
  <si>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</si>
  <si>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</si>
  <si>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</si>
  <si>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</si>
  <si>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</si>
  <si>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</si>
  <si>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</si>
  <si>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</si>
  <si>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</si>
  <si>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</si>
  <si>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</si>
  <si>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</si>
  <si>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</si>
  <si>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</si>
  <si>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</si>
  <si>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</si>
  <si>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</si>
  <si>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</si>
  <si>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</si>
  <si>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</si>
  <si>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</si>
  <si>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</si>
  <si>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</si>
  <si>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</si>
  <si>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</si>
  <si>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</si>
  <si>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</si>
  <si>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</si>
  <si>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</si>
  <si>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</si>
  <si>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</si>
  <si>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</si>
  <si>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</si>
  <si>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</si>
  <si>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</si>
  <si>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</si>
  <si>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</si>
  <si>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</si>
  <si>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</si>
  <si>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</si>
  <si>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</si>
  <si>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</si>
  <si>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</si>
  <si>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</si>
  <si>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</si>
  <si>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</si>
  <si>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</si>
  <si>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</si>
  <si>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</si>
  <si>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</si>
  <si>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</si>
  <si>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</si>
  <si>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</si>
  <si>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</si>
  <si>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</si>
  <si>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</si>
  <si>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</si>
  <si>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</si>
  <si>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</si>
  <si>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</si>
  <si>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</si>
  <si>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</si>
  <si>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</si>
  <si>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</si>
  <si>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</si>
  <si>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</si>
  <si>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</si>
  <si>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</si>
  <si>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</si>
  <si>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</si>
  <si>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</si>
  <si>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</si>
  <si>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</si>
  <si>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</si>
  <si>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</si>
  <si>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</si>
  <si>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</si>
  <si>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</si>
  <si>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</si>
  <si>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</si>
  <si>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</si>
  <si>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</si>
  <si>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</si>
  <si>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</si>
  <si>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</si>
  <si>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</si>
  <si>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</si>
  <si>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</si>
  <si>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</si>
  <si>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</si>
  <si>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</si>
  <si>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</si>
  <si>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</si>
  <si>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</si>
  <si>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</si>
  <si>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</si>
  <si>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</si>
  <si>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</si>
  <si>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</si>
  <si>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</si>
  <si>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</si>
  <si>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</si>
  <si>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</si>
  <si>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</si>
  <si>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</si>
  <si>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</si>
  <si>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</si>
  <si>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</si>
  <si>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</si>
  <si>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</si>
  <si>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</si>
  <si>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</si>
  <si>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</si>
  <si>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</si>
  <si>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</si>
  <si>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</si>
  <si>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</si>
  <si>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</si>
  <si>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</si>
  <si>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</si>
  <si>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</si>
  <si>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</si>
  <si>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</si>
  <si>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</si>
  <si>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</si>
  <si>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</si>
  <si>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</si>
  <si>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</si>
  <si>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</si>
  <si>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</si>
  <si>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</si>
  <si>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</si>
  <si>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</si>
  <si>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</si>
  <si>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</si>
  <si>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</si>
  <si>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</si>
  <si>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</si>
  <si>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</si>
  <si>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</si>
  <si>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</si>
  <si>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</si>
  <si>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</si>
  <si>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</si>
  <si>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</si>
  <si>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</si>
  <si>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</si>
  <si>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</si>
  <si>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</si>
  <si>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</si>
  <si>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</si>
  <si>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</si>
  <si>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</si>
  <si>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</si>
  <si>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</si>
  <si>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</si>
  <si>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</si>
  <si>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</si>
  <si>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</si>
  <si>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</si>
  <si>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</si>
  <si>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</si>
  <si>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</si>
  <si>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</si>
  <si>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</si>
  <si>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</si>
  <si>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</si>
  <si>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</si>
  <si>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</si>
  <si>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</si>
  <si>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</si>
  <si>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</si>
  <si>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</si>
  <si>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</si>
  <si>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</si>
  <si>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</si>
  <si>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</si>
  <si>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</si>
  <si>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</si>
  <si>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</si>
  <si>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</si>
  <si>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</si>
  <si>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</si>
  <si>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</si>
  <si>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</si>
  <si>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</si>
  <si>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</si>
  <si>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</si>
  <si>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</si>
  <si>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</si>
  <si>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</si>
  <si>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</si>
  <si>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</si>
  <si>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</si>
  <si>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</si>
  <si>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</si>
  <si>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</si>
  <si>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</si>
  <si>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</si>
  <si>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</si>
  <si>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</si>
  <si>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</si>
  <si>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</si>
  <si>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</si>
  <si>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</si>
  <si>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</si>
  <si>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</si>
  <si>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</si>
  <si>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</si>
  <si>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</si>
  <si>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</si>
  <si>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</si>
  <si>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</si>
  <si>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</si>
  <si>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</si>
  <si>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</si>
  <si>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</si>
  <si>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</si>
  <si>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</si>
  <si>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</si>
  <si>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</si>
  <si>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</si>
  <si>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</si>
  <si>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</si>
  <si>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</si>
  <si>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</si>
  <si>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</si>
  <si>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</si>
  <si>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</si>
  <si>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</si>
  <si>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</si>
  <si>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</si>
  <si>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</si>
  <si>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</si>
  <si>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</si>
  <si>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</si>
  <si>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</si>
  <si>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</si>
  <si>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</si>
  <si>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</si>
  <si>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</si>
  <si>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</si>
  <si>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</si>
  <si>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</si>
  <si>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</si>
  <si>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</si>
  <si>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</si>
  <si>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</si>
  <si>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</si>
  <si>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</si>
  <si>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</si>
  <si>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</si>
  <si>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</si>
  <si>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</si>
  <si>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</si>
  <si>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</si>
  <si>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</si>
  <si>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</si>
  <si>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</si>
  <si>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</si>
  <si>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</si>
  <si>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</si>
  <si>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</si>
  <si>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</si>
  <si>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</si>
  <si>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</si>
  <si>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</si>
  <si>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</si>
  <si>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</si>
  <si>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</si>
  <si>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</si>
  <si>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</si>
  <si>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</si>
  <si>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</si>
  <si>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</si>
  <si>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</si>
  <si>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</si>
  <si>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</si>
  <si>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</si>
  <si>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</si>
  <si>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</si>
  <si>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</si>
  <si>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</si>
  <si>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</si>
  <si>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</si>
  <si>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</si>
  <si>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</si>
  <si>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</si>
  <si>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</si>
  <si>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</si>
  <si>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</si>
  <si>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</si>
  <si>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</si>
  <si>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</si>
  <si>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</si>
  <si>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</si>
  <si>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</si>
  <si>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</si>
  <si>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</si>
  <si>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</si>
  <si>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</si>
  <si>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</si>
  <si>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</si>
  <si>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</si>
  <si>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</si>
  <si>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</si>
  <si>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</si>
  <si>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</si>
  <si>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</si>
  <si>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</si>
  <si>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</si>
  <si>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</si>
  <si>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</si>
  <si>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</si>
  <si>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</si>
  <si>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</si>
  <si>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</si>
  <si>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</si>
  <si>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</si>
  <si>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</si>
  <si>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</si>
  <si>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</si>
  <si>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</si>
  <si>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</si>
  <si>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</si>
  <si>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</si>
  <si>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</si>
  <si>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</si>
  <si>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</si>
  <si>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</si>
  <si>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</si>
  <si>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</si>
  <si>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</si>
  <si>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</si>
  <si>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</si>
  <si>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</si>
  <si>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</si>
  <si>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</si>
  <si>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</si>
  <si>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</si>
  <si>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</si>
  <si>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</si>
  <si>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</si>
  <si>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</si>
  <si>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</si>
  <si>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</si>
  <si>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</si>
  <si>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</si>
  <si>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</si>
  <si>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</si>
  <si>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</si>
  <si>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</si>
  <si>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</si>
  <si>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</si>
  <si>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</si>
  <si>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</si>
  <si>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</si>
  <si>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</si>
  <si>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</si>
  <si>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</si>
  <si>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</si>
  <si>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</si>
  <si>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</si>
  <si>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</si>
  <si>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</si>
  <si>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</si>
  <si>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</si>
  <si>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</si>
  <si>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</si>
  <si>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</si>
  <si>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</si>
  <si>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</si>
  <si>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</si>
  <si>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</si>
  <si>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</si>
  <si>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</si>
  <si>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</si>
  <si>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</si>
  <si>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</si>
  <si>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</si>
  <si>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</si>
  <si>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</si>
  <si>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</si>
  <si>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</si>
  <si>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</si>
  <si>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</si>
  <si>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</si>
  <si>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</si>
  <si>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</si>
  <si>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</si>
  <si>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</si>
  <si>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</si>
  <si>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</si>
  <si>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</si>
  <si>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</si>
  <si>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</si>
  <si>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</si>
  <si>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</si>
  <si>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</si>
  <si>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</si>
  <si>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</si>
  <si>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</si>
  <si>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</si>
  <si>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</si>
  <si>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</si>
  <si>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</si>
  <si>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</si>
  <si>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</si>
  <si>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</si>
  <si>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</si>
  <si>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</si>
  <si>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</si>
  <si>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</si>
  <si>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</si>
  <si>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</si>
  <si>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</si>
  <si>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</si>
  <si>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</si>
  <si>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</si>
  <si>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</si>
  <si>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</si>
  <si>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</si>
  <si>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</si>
  <si>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</si>
  <si>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</si>
  <si>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</si>
  <si>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</si>
  <si>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</si>
  <si>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</si>
  <si>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</si>
  <si>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</si>
  <si>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</si>
  <si>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</si>
  <si>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</si>
  <si>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</si>
  <si>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</si>
  <si>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</si>
  <si>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</si>
  <si>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</si>
  <si>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</si>
  <si>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</si>
  <si>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</si>
  <si>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</si>
  <si>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</si>
  <si>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</si>
  <si>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</si>
  <si>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</si>
  <si>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</si>
  <si>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</si>
  <si>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</si>
  <si>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</si>
  <si>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</si>
  <si>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</si>
  <si>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</si>
  <si>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</si>
  <si>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</si>
  <si>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</si>
  <si>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</si>
  <si>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</si>
  <si>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</si>
  <si>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</si>
  <si>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</si>
  <si>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</si>
  <si>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</si>
  <si>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</si>
  <si>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</si>
  <si>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</si>
  <si>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</si>
  <si>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</si>
  <si>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</si>
  <si>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</si>
  <si>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</si>
  <si>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</si>
  <si>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</si>
  <si>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</si>
  <si>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</si>
  <si>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</si>
  <si>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</si>
  <si>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</si>
  <si>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</si>
  <si>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</si>
  <si>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</si>
  <si>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</si>
  <si>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</si>
  <si>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</si>
  <si>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</si>
  <si>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</si>
  <si>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</si>
  <si>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</si>
  <si>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</si>
  <si>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</si>
  <si>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</si>
  <si>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</si>
  <si>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</si>
  <si>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</si>
  <si>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</si>
  <si>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</si>
  <si>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</si>
  <si>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</si>
  <si>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</si>
  <si>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</si>
  <si>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</si>
  <si>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</si>
  <si>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</si>
  <si>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</si>
  <si>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</si>
  <si>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</si>
  <si>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</si>
  <si>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</si>
  <si>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</si>
  <si>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</si>
  <si>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</si>
  <si>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</si>
  <si>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</si>
  <si>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</si>
  <si>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</si>
  <si>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</si>
  <si>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</si>
  <si>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</si>
  <si>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</si>
  <si>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</si>
  <si>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</si>
  <si>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</si>
  <si>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</si>
  <si>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</si>
  <si>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</si>
  <si>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</si>
  <si>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</si>
  <si>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</si>
  <si>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</si>
  <si>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</si>
  <si>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</si>
  <si>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</si>
  <si>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</si>
  <si>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</si>
  <si>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</si>
  <si>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</si>
  <si>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</si>
  <si>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</si>
  <si>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</si>
  <si>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</si>
  <si>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</si>
  <si>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</si>
  <si>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</si>
  <si>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</si>
  <si>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</si>
  <si>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</si>
  <si>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</si>
  <si>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</si>
  <si>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</si>
  <si>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</si>
  <si>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</si>
  <si>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</si>
  <si>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</si>
  <si>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</si>
  <si>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</si>
  <si>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</si>
  <si>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</si>
  <si>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</si>
  <si>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</si>
  <si>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</si>
  <si>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</si>
  <si>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</si>
  <si>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</si>
  <si>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</si>
  <si>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</si>
  <si>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</si>
  <si>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</si>
  <si>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</si>
  <si>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</si>
  <si>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</si>
  <si>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</si>
  <si>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</si>
  <si>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</si>
  <si>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</si>
  <si>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</si>
  <si>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</si>
  <si>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</si>
  <si>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</si>
  <si>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</si>
  <si>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</si>
  <si>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</si>
  <si>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</si>
  <si>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</si>
  <si>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</si>
  <si>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</si>
  <si>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</si>
  <si>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</si>
  <si>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</si>
  <si>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</si>
  <si>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</si>
  <si>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</si>
  <si>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</si>
  <si>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</si>
  <si>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</si>
  <si>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</si>
  <si>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</si>
  <si>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</si>
  <si>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</si>
  <si>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</si>
  <si>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</si>
  <si>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</si>
  <si>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</si>
  <si>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</si>
  <si>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</si>
  <si>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</si>
  <si>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</si>
  <si>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</si>
  <si>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</si>
  <si>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</si>
  <si>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</si>
  <si>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</si>
  <si>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</si>
  <si>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</si>
  <si>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</si>
  <si>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</si>
  <si>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</si>
  <si>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</si>
  <si>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</si>
  <si>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</si>
  <si>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</si>
  <si>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</si>
  <si>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</si>
  <si>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</si>
  <si>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</si>
  <si>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</si>
  <si>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</si>
  <si>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</si>
  <si>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</si>
  <si>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</si>
  <si>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</si>
  <si>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</si>
  <si>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</si>
  <si>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</si>
  <si>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</si>
  <si>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</si>
  <si>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</si>
  <si>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</si>
  <si>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</si>
  <si>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</si>
  <si>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</si>
  <si>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</si>
  <si>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</si>
  <si>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</si>
  <si>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</si>
  <si>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</si>
  <si>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</si>
  <si>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</si>
  <si>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</si>
  <si>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</si>
  <si>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</si>
  <si>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</si>
  <si>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</si>
  <si>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</si>
  <si>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</si>
  <si>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</si>
  <si>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</si>
  <si>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</si>
  <si>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</si>
  <si>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</si>
  <si>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</si>
  <si>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</si>
  <si>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</si>
  <si>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</si>
  <si>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</si>
  <si>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</si>
  <si>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</si>
  <si>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</si>
  <si>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</si>
  <si>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</si>
  <si>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</si>
  <si>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</si>
  <si>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</si>
  <si>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</si>
  <si>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</si>
  <si>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</si>
  <si>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</si>
  <si>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</si>
  <si>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</si>
  <si>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</si>
  <si>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</si>
  <si>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</si>
  <si>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</si>
  <si>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</si>
  <si>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</si>
  <si>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</si>
  <si>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</si>
  <si>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</si>
  <si>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</si>
  <si>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</si>
  <si>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</si>
  <si>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</si>
  <si>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</si>
  <si>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</si>
  <si>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</si>
  <si>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</si>
  <si>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</si>
  <si>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</si>
  <si>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</si>
  <si>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</si>
  <si>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</si>
  <si>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</si>
  <si>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</si>
  <si>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</si>
  <si>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</si>
  <si>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</si>
  <si>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</si>
  <si>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</si>
  <si>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</si>
  <si>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</si>
  <si>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</si>
  <si>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</si>
  <si>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</si>
  <si>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</si>
  <si>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</si>
  <si>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</si>
  <si>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</si>
  <si>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</si>
  <si>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</si>
  <si>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</si>
  <si>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</si>
  <si>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</si>
  <si>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</si>
  <si>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</si>
  <si>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</si>
  <si>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</si>
  <si>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</si>
  <si>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</si>
  <si>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</si>
  <si>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</si>
  <si>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</si>
  <si>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</si>
  <si>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</si>
  <si>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</si>
  <si>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</si>
  <si>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</si>
  <si>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</si>
  <si>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</si>
  <si>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</si>
  <si>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</si>
  <si>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</si>
  <si>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</si>
  <si>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</si>
  <si>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</si>
  <si>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</si>
  <si>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</si>
  <si>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</si>
  <si>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</si>
  <si>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</si>
  <si>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</si>
  <si>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</si>
  <si>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</si>
  <si>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</si>
  <si>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</si>
  <si>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</si>
  <si>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</si>
  <si>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</si>
  <si>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</si>
  <si>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</si>
  <si>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</si>
  <si>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</si>
  <si>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</si>
  <si>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</si>
  <si>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</si>
  <si>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</si>
  <si>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</si>
  <si>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</si>
  <si>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</si>
  <si>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</si>
  <si>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</si>
  <si>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</si>
  <si>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</si>
  <si>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</si>
  <si>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</si>
  <si>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</si>
  <si>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</si>
  <si>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</si>
  <si>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</si>
  <si>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</si>
  <si>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</si>
  <si>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</si>
  <si>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</si>
  <si>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</si>
  <si>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</si>
  <si>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</si>
  <si>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</si>
  <si>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</si>
  <si>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</si>
  <si>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</si>
  <si>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</si>
  <si>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</si>
  <si>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</si>
  <si>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</si>
  <si>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</si>
  <si>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</si>
  <si>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</si>
  <si>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</si>
  <si>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</si>
  <si>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</si>
  <si>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</si>
  <si>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</si>
  <si>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</si>
  <si>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</si>
  <si>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</si>
  <si>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</si>
  <si>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</si>
  <si>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</si>
  <si>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</si>
  <si>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</si>
  <si>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</si>
  <si>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</si>
  <si>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</si>
  <si>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</si>
  <si>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</si>
  <si>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</si>
  <si>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</si>
  <si>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</si>
  <si>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</si>
  <si>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</si>
  <si>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</si>
  <si>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</si>
  <si>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</si>
  <si>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</si>
  <si>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</si>
  <si>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</si>
  <si>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</si>
  <si>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</si>
  <si>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</si>
  <si>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</si>
  <si>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</si>
  <si>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</si>
  <si>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</si>
  <si>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</si>
  <si>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</si>
  <si>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</si>
  <si>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</si>
  <si>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</si>
  <si>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</si>
  <si>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</si>
  <si>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</si>
  <si>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</si>
  <si>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</si>
  <si>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</si>
  <si>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</si>
  <si>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</si>
  <si>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</si>
  <si>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</si>
  <si>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</si>
  <si>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</si>
  <si>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</si>
  <si>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</si>
  <si>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</si>
  <si>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</si>
  <si>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</si>
  <si>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</si>
  <si>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</si>
  <si>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</si>
  <si>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</si>
  <si>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</si>
  <si>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</si>
  <si>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</si>
  <si>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</si>
  <si>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</si>
  <si>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</si>
  <si>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</si>
  <si>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</si>
  <si>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</si>
  <si>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</si>
  <si>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</si>
  <si>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</si>
  <si>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</si>
  <si>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</si>
  <si>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</si>
  <si>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</si>
  <si>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</si>
  <si>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</si>
  <si>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</si>
  <si>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</si>
  <si>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</si>
  <si>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</si>
  <si>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</si>
  <si>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</si>
  <si>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</si>
  <si>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</si>
  <si>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</si>
  <si>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</si>
  <si>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</si>
  <si>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</si>
  <si>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</si>
  <si>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</si>
  <si>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</si>
  <si>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</si>
  <si>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</si>
  <si>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</si>
  <si>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</si>
  <si>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</si>
  <si>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</si>
  <si>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</si>
  <si>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</si>
  <si>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</si>
  <si>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</si>
  <si>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</si>
  <si>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</si>
  <si>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</si>
  <si>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</si>
  <si>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</si>
  <si>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</si>
  <si>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</si>
  <si>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</si>
  <si>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</si>
  <si>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</si>
  <si>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</si>
  <si>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</si>
  <si>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</si>
  <si>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</si>
  <si>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</si>
  <si>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</si>
  <si>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</si>
  <si>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</si>
  <si>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</si>
  <si>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</si>
  <si>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</si>
  <si>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</si>
  <si>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</si>
  <si>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</si>
  <si>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</si>
  <si>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</si>
  <si>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</si>
  <si>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</si>
  <si>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</si>
  <si>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</si>
  <si>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</si>
  <si>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</si>
  <si>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</si>
  <si>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</si>
  <si>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</si>
  <si>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</si>
  <si>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</si>
  <si>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</si>
  <si>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</si>
  <si>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</si>
  <si>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</si>
  <si>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</si>
  <si>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</si>
  <si>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</si>
  <si>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</si>
  <si>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</si>
  <si>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</si>
  <si>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</si>
  <si>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</si>
  <si>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</si>
  <si>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</si>
  <si>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</si>
  <si>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</si>
  <si>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</si>
  <si>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</si>
  <si>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</si>
  <si>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</si>
  <si>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</si>
  <si>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</si>
  <si>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</si>
  <si>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</si>
  <si>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</si>
  <si>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</si>
  <si>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</si>
  <si>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</si>
  <si>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</si>
  <si>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</si>
  <si>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</si>
  <si>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</si>
  <si>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</si>
  <si>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</si>
  <si>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</si>
  <si>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</si>
  <si>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</si>
  <si>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</si>
  <si>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</si>
  <si>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</si>
  <si>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</si>
  <si>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</si>
  <si>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</si>
  <si>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</si>
  <si>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</si>
  <si>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</si>
  <si>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</si>
  <si>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</si>
  <si>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</si>
  <si>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</si>
  <si>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</si>
  <si>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</si>
  <si>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</si>
  <si>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</si>
  <si>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</si>
  <si>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</si>
  <si>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</si>
  <si>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</si>
  <si>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</si>
  <si>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</si>
  <si>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</si>
  <si>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</si>
  <si>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</si>
  <si>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</si>
  <si>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</si>
  <si>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</si>
  <si>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</si>
  <si>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</si>
  <si>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</si>
  <si>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</si>
  <si>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</si>
  <si>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</si>
  <si>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</si>
  <si>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</si>
  <si>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</si>
  <si>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</si>
  <si>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</si>
  <si>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</si>
  <si>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</si>
  <si>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</si>
  <si>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</si>
  <si>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</si>
  <si>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</si>
  <si>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</si>
  <si>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</si>
  <si>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</si>
  <si>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</si>
  <si>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</si>
  <si>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</si>
  <si>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</si>
  <si>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</si>
  <si>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</si>
  <si>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</si>
  <si>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</si>
  <si>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</si>
  <si>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</si>
  <si>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</si>
  <si>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</si>
  <si>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</si>
  <si>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</si>
  <si>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</si>
  <si>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</si>
  <si>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</si>
  <si>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</si>
  <si>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</si>
  <si>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</si>
  <si>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</si>
  <si>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</si>
  <si>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</si>
  <si>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</si>
  <si>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</si>
  <si>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</si>
  <si>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</si>
  <si>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</si>
  <si>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</si>
  <si>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</si>
  <si>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</si>
  <si>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</si>
  <si>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</si>
  <si>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</si>
  <si>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</si>
  <si>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</si>
  <si>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</si>
  <si>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</si>
  <si>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</si>
  <si>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</si>
  <si>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</si>
  <si>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</si>
  <si>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</si>
  <si>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</si>
  <si>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</si>
  <si>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</si>
  <si>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</si>
  <si>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</si>
  <si>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</si>
  <si>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</si>
  <si>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</si>
  <si>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</si>
  <si>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</si>
  <si>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</si>
  <si>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</si>
  <si>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</si>
  <si>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</si>
  <si>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</si>
  <si>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</si>
  <si>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</si>
  <si>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</si>
  <si>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</si>
  <si>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</si>
  <si>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</si>
  <si>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</si>
  <si>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</si>
  <si>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</si>
  <si>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</si>
  <si>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</si>
  <si>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</si>
  <si>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</si>
  <si>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</si>
  <si>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</si>
  <si>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</si>
  <si>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</si>
  <si>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</si>
  <si>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</si>
  <si>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</si>
  <si>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</si>
  <si>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</si>
  <si>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</si>
  <si>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</si>
  <si>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</si>
  <si>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</si>
  <si>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</si>
  <si>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</si>
  <si>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</si>
  <si>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</si>
  <si>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</si>
  <si>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</si>
  <si>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</si>
  <si>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</si>
  <si>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</si>
  <si>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</si>
  <si>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</si>
  <si>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</si>
  <si>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</si>
  <si>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</si>
  <si>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</si>
  <si>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</si>
  <si>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</si>
  <si>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</si>
  <si>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</si>
  <si>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</si>
  <si>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</si>
  <si>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</si>
  <si>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</si>
  <si>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</si>
  <si>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</si>
  <si>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</si>
  <si>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</si>
  <si>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</si>
  <si>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</si>
  <si>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</si>
  <si>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</si>
  <si>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</si>
  <si>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</si>
  <si>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</si>
  <si>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</si>
  <si>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</si>
  <si>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</si>
  <si>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</si>
  <si>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</si>
  <si>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</si>
  <si>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</si>
  <si>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</si>
  <si>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</si>
  <si>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</si>
  <si>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</si>
  <si>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</si>
  <si>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</si>
  <si>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</si>
  <si>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</si>
  <si>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</si>
  <si>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</si>
  <si>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</si>
  <si>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</si>
  <si>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</si>
  <si>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</si>
  <si>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</si>
  <si>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</si>
  <si>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</si>
  <si>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</si>
  <si>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</si>
  <si>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</si>
  <si>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</si>
  <si>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</si>
  <si>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</si>
  <si>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</si>
  <si>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</si>
  <si>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</si>
  <si>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</si>
  <si>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</si>
  <si>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</si>
  <si>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</si>
  <si>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</si>
  <si>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</si>
  <si>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</si>
  <si>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</si>
  <si>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</si>
  <si>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</si>
  <si>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</si>
  <si>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</si>
  <si>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</si>
  <si>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</si>
  <si>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</si>
  <si>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</si>
  <si>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</si>
  <si>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</si>
  <si>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</si>
  <si>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</si>
  <si>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</si>
  <si>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</si>
  <si>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</si>
  <si>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</si>
  <si>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</si>
  <si>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</si>
  <si>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</si>
  <si>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</si>
  <si>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</si>
  <si>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</si>
  <si>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</si>
  <si>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</si>
  <si>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</si>
  <si>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</si>
  <si>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</si>
  <si>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</si>
  <si>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</si>
  <si>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</si>
  <si>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</si>
  <si>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</si>
  <si>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</si>
  <si>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</si>
  <si>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</si>
  <si>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</si>
  <si>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</si>
  <si>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</si>
  <si>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</si>
  <si>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</si>
  <si>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</si>
  <si>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</si>
  <si>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</si>
  <si>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</si>
  <si>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</si>
  <si>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</si>
  <si>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</si>
  <si>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</si>
  <si>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</si>
  <si>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</si>
  <si>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</si>
  <si>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</si>
  <si>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</si>
  <si>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</si>
  <si>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</si>
  <si>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</si>
  <si>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</si>
  <si>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</si>
  <si>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</si>
  <si>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</si>
  <si>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</si>
  <si>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</si>
  <si>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</si>
  <si>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</si>
  <si>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</si>
  <si>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</si>
  <si>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</si>
  <si>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</si>
  <si>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</si>
  <si>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</si>
  <si>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</si>
  <si>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</si>
  <si>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</si>
  <si>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</si>
  <si>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</si>
  <si>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</si>
  <si>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</si>
  <si>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</si>
  <si>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</si>
  <si>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</si>
  <si>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</si>
  <si>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</si>
  <si>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</si>
  <si>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</si>
  <si>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</si>
  <si>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</si>
  <si>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</si>
  <si>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</si>
  <si>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</si>
  <si>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</si>
  <si>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</si>
  <si>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</si>
  <si>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</si>
  <si>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</si>
  <si>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</si>
  <si>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</si>
  <si>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</si>
  <si>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</si>
  <si>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</si>
  <si>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</si>
  <si>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</si>
  <si>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</si>
  <si>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</si>
  <si>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</si>
  <si>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</si>
  <si>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</si>
  <si>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</si>
  <si>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</si>
  <si>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</si>
  <si>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</si>
  <si>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</si>
  <si>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</si>
  <si>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</si>
  <si>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</si>
  <si>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</si>
  <si>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</si>
  <si>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</si>
  <si>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</si>
  <si>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</si>
  <si>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</si>
  <si>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</si>
  <si>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</si>
  <si>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</si>
  <si>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</si>
  <si>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</si>
  <si>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</si>
  <si>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</si>
  <si>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</si>
  <si>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</si>
  <si>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</si>
  <si>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</si>
  <si>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</si>
  <si>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</si>
  <si>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</si>
  <si>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</si>
  <si>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</si>
  <si>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</si>
  <si>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</si>
  <si>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</si>
  <si>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</si>
  <si>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</si>
  <si>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</si>
  <si>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</si>
  <si>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</si>
  <si>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</si>
  <si>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</si>
  <si>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</si>
  <si>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</si>
  <si>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</si>
  <si>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</si>
  <si>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</si>
  <si>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</si>
  <si>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</si>
  <si>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</si>
  <si>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</si>
  <si>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</si>
  <si>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</si>
  <si>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</si>
  <si>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</si>
  <si>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</si>
  <si>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</si>
  <si>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</si>
  <si>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</si>
  <si>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</si>
  <si>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</si>
  <si>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</si>
  <si>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</si>
  <si>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</si>
  <si>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</si>
  <si>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</si>
  <si>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</si>
  <si>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</si>
  <si>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</si>
  <si>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</si>
  <si>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</si>
  <si>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</si>
  <si>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</si>
  <si>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</si>
  <si>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</si>
  <si>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</si>
  <si>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</si>
  <si>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</si>
  <si>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</si>
  <si>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</si>
  <si>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</si>
  <si>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</si>
  <si>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</si>
  <si>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</si>
  <si>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</si>
  <si>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</si>
  <si>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</si>
  <si>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</si>
  <si>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</si>
  <si>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</si>
  <si>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</si>
  <si>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</si>
  <si>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</si>
  <si>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</si>
  <si>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</si>
  <si>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</si>
  <si>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</si>
  <si>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</si>
  <si>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</si>
  <si>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</si>
  <si>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</si>
  <si>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</si>
  <si>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</si>
  <si>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</si>
  <si>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</si>
  <si>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</si>
  <si>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</si>
  <si>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</si>
  <si>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</si>
  <si>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</si>
  <si>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</si>
  <si>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</si>
  <si>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</si>
  <si>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</si>
  <si>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</si>
  <si>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</si>
  <si>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</si>
  <si>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</si>
  <si>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</si>
  <si>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</si>
  <si>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</si>
  <si>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</si>
  <si>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</si>
  <si>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</si>
  <si>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</si>
  <si>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</si>
  <si>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</si>
  <si>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</si>
  <si>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</si>
  <si>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</si>
  <si>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</si>
  <si>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</si>
  <si>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</si>
  <si>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</si>
  <si>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</si>
  <si>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</si>
  <si>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</si>
  <si>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</si>
  <si>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</si>
  <si>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</si>
  <si>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</si>
  <si>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</si>
  <si>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</si>
  <si>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</si>
  <si>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</si>
  <si>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</si>
  <si>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</si>
  <si>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</si>
  <si>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</si>
  <si>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</si>
  <si>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</si>
  <si>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</si>
  <si>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</si>
  <si>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</si>
  <si>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</si>
  <si>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</si>
  <si>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</si>
  <si>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</si>
  <si>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</si>
  <si>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</si>
  <si>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</si>
  <si>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</si>
  <si>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</si>
  <si>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</si>
  <si>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</si>
  <si>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</si>
  <si>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</si>
  <si>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</si>
  <si>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</si>
  <si>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</si>
  <si>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</si>
  <si>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</si>
  <si>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</si>
  <si>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</si>
  <si>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</si>
  <si>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</si>
  <si>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</si>
  <si>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</si>
  <si>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</si>
  <si>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</si>
  <si>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</si>
  <si>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</si>
  <si>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</si>
  <si>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</si>
  <si>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</si>
  <si>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</si>
  <si>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</si>
  <si>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</si>
  <si>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</si>
  <si>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</si>
  <si>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</si>
  <si>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</si>
  <si>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</si>
  <si>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</si>
  <si>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</si>
  <si>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</si>
  <si>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</si>
  <si>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</si>
  <si>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</si>
  <si>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</si>
  <si>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</si>
  <si>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</si>
  <si>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</si>
  <si>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</si>
  <si>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</si>
  <si>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</si>
  <si>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</si>
  <si>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</si>
  <si>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</si>
  <si>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</si>
  <si>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</si>
  <si>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</si>
  <si>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</si>
  <si>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</si>
  <si>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</si>
  <si>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</si>
  <si>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</si>
  <si>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</si>
  <si>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</si>
  <si>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</si>
  <si>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</si>
  <si>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</si>
  <si>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</si>
  <si>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</si>
  <si>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</si>
  <si>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</si>
  <si>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</si>
  <si>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</si>
  <si>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</si>
  <si>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</si>
  <si>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</si>
  <si>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</si>
  <si>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</si>
  <si>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</si>
  <si>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</si>
  <si>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</si>
  <si>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</si>
  <si>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</si>
  <si>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</si>
  <si>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</si>
  <si>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</si>
  <si>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</si>
  <si>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</si>
  <si>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</si>
  <si>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</si>
  <si>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</si>
  <si>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</si>
  <si>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</si>
  <si>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</si>
  <si>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</si>
  <si>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</si>
  <si>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</si>
  <si>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</si>
  <si>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</si>
  <si>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</si>
  <si>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</si>
  <si>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</si>
  <si>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</si>
  <si>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</si>
  <si>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</si>
  <si>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</si>
  <si>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</si>
  <si>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</si>
  <si>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</si>
  <si>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</si>
  <si>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</si>
  <si>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</si>
  <si>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</si>
  <si>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</si>
  <si>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</si>
  <si>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</si>
  <si>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</si>
  <si>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</si>
  <si>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</si>
  <si>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</si>
  <si>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</si>
  <si>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</si>
  <si>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</si>
  <si>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</si>
  <si>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</si>
  <si>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</si>
  <si>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</si>
  <si>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</si>
  <si>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</si>
  <si>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</si>
  <si>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</si>
  <si>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</si>
  <si>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</si>
  <si>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</si>
  <si>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</si>
  <si>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</si>
  <si>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</si>
  <si>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</si>
  <si>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</si>
  <si>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</si>
  <si>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</si>
  <si>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</si>
  <si>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</si>
  <si>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</si>
  <si>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</si>
  <si>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</si>
  <si>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</si>
  <si>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</si>
  <si>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</si>
  <si>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</si>
  <si>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</si>
  <si>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</si>
  <si>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</si>
  <si>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</si>
  <si>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</si>
  <si>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</si>
  <si>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</si>
  <si>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</si>
  <si>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</si>
  <si>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</si>
  <si>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</si>
  <si>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</si>
  <si>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</si>
  <si>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</si>
  <si>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</si>
  <si>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</si>
  <si>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</si>
  <si>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</si>
  <si>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</si>
  <si>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</si>
  <si>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</si>
  <si>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</si>
  <si>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</si>
  <si>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</si>
  <si>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</si>
  <si>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</si>
  <si>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</si>
  <si>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</si>
  <si>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</si>
  <si>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</si>
  <si>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</si>
  <si>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</si>
  <si>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</si>
  <si>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</si>
  <si>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</si>
  <si>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</si>
  <si>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</si>
  <si>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</si>
  <si>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</si>
  <si>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</si>
  <si>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</si>
  <si>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</si>
  <si>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</si>
  <si>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</si>
  <si>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</si>
  <si>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</si>
  <si>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</si>
  <si>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</si>
  <si>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</si>
  <si>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</si>
  <si>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</si>
  <si>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</si>
  <si>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</si>
  <si>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</si>
  <si>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</si>
  <si>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</si>
  <si>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</si>
  <si>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</si>
  <si>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</si>
  <si>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</si>
  <si>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</si>
  <si>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</si>
  <si>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</si>
  <si>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</si>
  <si>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</si>
  <si>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</si>
  <si>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</si>
  <si>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</si>
  <si>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</si>
  <si>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</si>
  <si>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</si>
  <si>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</si>
  <si>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</si>
  <si>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</si>
  <si>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</si>
  <si>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</si>
  <si>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</si>
  <si>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</si>
  <si>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</si>
  <si>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</si>
  <si>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</si>
  <si>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</si>
  <si>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</si>
  <si>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</si>
  <si>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</si>
  <si>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</si>
  <si>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</si>
  <si>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</si>
  <si>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</si>
  <si>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</si>
  <si>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</si>
  <si>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</si>
  <si>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</si>
  <si>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</si>
  <si>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</si>
  <si>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</si>
  <si>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</si>
  <si>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</si>
  <si>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</si>
  <si>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</si>
  <si>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</si>
  <si>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</si>
  <si>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</si>
  <si>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</si>
  <si>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</si>
  <si>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</si>
  <si>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</si>
  <si>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</si>
  <si>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</si>
  <si>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</si>
  <si>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</si>
  <si>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</si>
  <si>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</si>
  <si>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</si>
  <si>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</si>
  <si>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</si>
  <si>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</si>
  <si>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</si>
  <si>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</si>
  <si>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</si>
  <si>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</si>
  <si>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</si>
  <si>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</si>
  <si>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</si>
  <si>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</si>
  <si>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</si>
  <si>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</si>
  <si>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</si>
  <si>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</si>
  <si>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</si>
  <si>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</si>
  <si>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</si>
  <si>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</si>
  <si>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</si>
  <si>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</si>
  <si>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</si>
  <si>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</si>
  <si>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</si>
  <si>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</si>
  <si>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</si>
  <si>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</si>
  <si>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</si>
  <si>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</si>
  <si>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</si>
  <si>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</si>
  <si>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</si>
  <si>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</si>
  <si>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</si>
  <si>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</si>
  <si>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</si>
  <si>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</si>
  <si>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</si>
  <si>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</si>
  <si>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</si>
  <si>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</si>
  <si>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</si>
  <si>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</si>
  <si>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</si>
  <si>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</si>
  <si>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</si>
  <si>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</si>
  <si>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</si>
  <si>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</si>
  <si>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</si>
  <si>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</si>
  <si>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</si>
  <si>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</si>
  <si>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</si>
  <si>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</si>
  <si>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</si>
  <si>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</si>
  <si>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</si>
  <si>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</si>
  <si>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</si>
  <si>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</si>
  <si>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</si>
  <si>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</si>
  <si>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</si>
  <si>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</si>
  <si>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</si>
  <si>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</si>
  <si>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</si>
  <si>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</si>
  <si>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</si>
  <si>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</si>
  <si>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</si>
  <si>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</si>
  <si>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</si>
  <si>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</si>
  <si>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</si>
  <si>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</si>
  <si>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</si>
  <si>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</si>
  <si>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</si>
  <si>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</si>
  <si>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</si>
  <si>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</si>
  <si>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</si>
  <si>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</si>
  <si>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</si>
  <si>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</si>
  <si>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</si>
  <si>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</si>
  <si>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</si>
  <si>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</si>
  <si>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</si>
  <si>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</si>
  <si>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</si>
  <si>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</si>
  <si>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</si>
  <si>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</si>
  <si>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</si>
  <si>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</si>
  <si>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</si>
  <si>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</si>
  <si>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</si>
  <si>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</si>
  <si>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</si>
  <si>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</si>
  <si>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</si>
  <si>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</si>
  <si>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</si>
  <si>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</si>
  <si>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</si>
  <si>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</si>
  <si>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</si>
  <si>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</si>
  <si>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</si>
  <si>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</si>
  <si>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</si>
  <si>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</si>
  <si>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</si>
  <si>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</si>
  <si>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</si>
  <si>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</si>
  <si>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</si>
  <si>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</si>
  <si>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</si>
  <si>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</si>
  <si>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</si>
  <si>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</si>
  <si>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</si>
  <si>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</si>
  <si>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</si>
  <si>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</si>
  <si>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</si>
  <si>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</si>
  <si>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</si>
  <si>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</si>
  <si>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</si>
  <si>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</si>
  <si>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</si>
  <si>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</si>
  <si>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</si>
  <si>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</si>
  <si>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</si>
  <si>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</si>
  <si>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</si>
  <si>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</si>
  <si>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</si>
  <si>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</si>
  <si>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</si>
  <si>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</si>
  <si>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</si>
  <si>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</si>
  <si>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</si>
  <si>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</si>
  <si>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</si>
  <si>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</si>
  <si>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</si>
  <si>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</si>
  <si>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</si>
  <si>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</si>
  <si>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</si>
  <si>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</si>
  <si>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</si>
  <si>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</si>
  <si>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</si>
  <si>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</si>
  <si>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</si>
  <si>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</si>
  <si>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</si>
  <si>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</si>
  <si>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</si>
  <si>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</si>
  <si>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</si>
  <si>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</si>
  <si>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</si>
  <si>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</si>
  <si>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</si>
  <si>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</si>
  <si>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</si>
  <si>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</si>
  <si>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</si>
  <si>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</si>
  <si>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</si>
  <si>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</si>
  <si>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</si>
  <si>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</si>
  <si>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</si>
  <si>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</si>
  <si>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</si>
  <si>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</si>
  <si>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</si>
  <si>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</si>
  <si>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</si>
  <si>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</si>
  <si>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</si>
  <si>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</si>
  <si>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</si>
  <si>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</si>
  <si>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</si>
  <si>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</si>
  <si>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</si>
  <si>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</si>
  <si>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</si>
  <si>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</si>
  <si>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</si>
  <si>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</si>
  <si>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</si>
  <si>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</si>
  <si>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</si>
  <si>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</si>
  <si>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</si>
  <si>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</si>
  <si>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</si>
  <si>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</si>
  <si>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</si>
  <si>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</si>
  <si>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</si>
  <si>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</si>
  <si>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</si>
  <si>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</si>
  <si>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</si>
  <si>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</si>
  <si>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</si>
  <si>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</si>
  <si>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</si>
  <si>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</si>
  <si>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</si>
  <si>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</si>
  <si>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</si>
  <si>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</si>
  <si>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</si>
  <si>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</si>
  <si>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</si>
  <si>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</si>
  <si>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</si>
  <si>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</si>
  <si>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</si>
  <si>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</si>
  <si>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</si>
  <si>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</si>
  <si>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</si>
  <si>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</si>
  <si>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</si>
  <si>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</si>
  <si>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</si>
  <si>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</si>
  <si>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</si>
  <si>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</si>
  <si>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</si>
  <si>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</si>
  <si>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</si>
  <si>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</si>
  <si>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</si>
  <si>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</si>
  <si>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</si>
  <si>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</si>
  <si>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</si>
  <si>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</si>
  <si>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</si>
  <si>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</si>
  <si>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</si>
  <si>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</si>
  <si>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</si>
  <si>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</si>
  <si>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</si>
  <si>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</si>
  <si>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</si>
  <si>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</si>
  <si>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</si>
  <si>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</si>
  <si>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</si>
  <si>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</si>
  <si>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</si>
  <si>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</si>
  <si>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</si>
  <si>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</si>
  <si>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</si>
  <si>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</si>
  <si>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</si>
  <si>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</si>
  <si>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</si>
  <si>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</si>
  <si>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</si>
  <si>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</si>
  <si>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</si>
  <si>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</si>
  <si>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</si>
  <si>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</si>
  <si>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</si>
  <si>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</si>
  <si>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</si>
  <si>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</si>
  <si>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</si>
  <si>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</si>
  <si>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</si>
  <si>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</si>
  <si>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</si>
  <si>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</si>
  <si>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</si>
  <si>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</si>
  <si>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</si>
  <si>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</si>
  <si>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</si>
  <si>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</si>
  <si>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</si>
  <si>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</si>
  <si>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</si>
  <si>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</si>
  <si>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</si>
  <si>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</si>
  <si>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</si>
  <si>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</si>
  <si>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</si>
  <si>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</si>
  <si>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</si>
  <si>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</si>
  <si>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</si>
  <si>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</si>
  <si>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</si>
  <si>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</si>
  <si>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</si>
  <si>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</si>
  <si>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</si>
  <si>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</si>
  <si>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</si>
  <si>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</si>
  <si>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</si>
  <si>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</si>
  <si>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</si>
  <si>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</si>
  <si>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</si>
  <si>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</si>
  <si>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</si>
  <si>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</si>
  <si>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</si>
  <si>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</si>
  <si>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</si>
  <si>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</si>
  <si>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</si>
  <si>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</si>
  <si>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</si>
  <si>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</si>
  <si>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</si>
  <si>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</si>
  <si>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</si>
  <si>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</si>
  <si>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</si>
  <si>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</si>
  <si>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</si>
  <si>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</si>
  <si>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</si>
  <si>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</si>
  <si>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</si>
  <si>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</si>
  <si>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</si>
  <si>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</si>
  <si>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</si>
  <si>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</si>
  <si>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</si>
  <si>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</si>
  <si>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</si>
  <si>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</si>
  <si>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</si>
  <si>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</si>
  <si>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</si>
  <si>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</si>
  <si>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</si>
  <si>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</si>
  <si>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</si>
  <si>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</si>
  <si>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</si>
  <si>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</si>
  <si>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</si>
  <si>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</si>
  <si>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</si>
  <si>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</si>
  <si>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</si>
  <si>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</si>
  <si>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</si>
  <si>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</si>
  <si>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</si>
  <si>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</si>
  <si>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</si>
  <si>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</si>
  <si>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</si>
  <si>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</si>
  <si>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</si>
  <si>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</si>
  <si>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</si>
  <si>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</si>
  <si>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</si>
  <si>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</si>
  <si>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</si>
  <si>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</si>
  <si>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</si>
  <si>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</si>
  <si>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</si>
  <si>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</si>
  <si>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</si>
  <si>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</si>
  <si>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</si>
  <si>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</si>
  <si>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</si>
  <si>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</si>
  <si>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</si>
  <si>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</si>
  <si>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</si>
  <si>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</si>
  <si>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</si>
  <si>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</si>
  <si>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</si>
  <si>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</si>
  <si>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</si>
  <si>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</si>
  <si>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</si>
  <si>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</si>
  <si>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</si>
  <si>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</si>
  <si>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</si>
  <si>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</si>
  <si>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</si>
  <si>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</si>
  <si>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</si>
  <si>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</si>
  <si>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</si>
  <si>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</si>
  <si>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</si>
  <si>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</si>
  <si>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</si>
  <si>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</si>
  <si>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</si>
  <si>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</si>
  <si>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</si>
  <si>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</si>
  <si>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</si>
  <si>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</si>
  <si>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</si>
  <si>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</si>
  <si>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</si>
  <si>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</si>
  <si>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</si>
  <si>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</si>
  <si>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</si>
  <si>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</si>
  <si>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</si>
  <si>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</si>
  <si>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</si>
  <si>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</si>
  <si>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</si>
  <si>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</si>
  <si>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</si>
  <si>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</si>
  <si>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</si>
  <si>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</si>
  <si>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</si>
  <si>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</si>
  <si>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</si>
  <si>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</si>
  <si>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</si>
  <si>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</si>
  <si>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</si>
  <si>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</si>
  <si>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</si>
  <si>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</si>
  <si>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</si>
  <si>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</si>
  <si>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</si>
  <si>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</si>
  <si>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</si>
  <si>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</si>
  <si>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</si>
  <si>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</si>
  <si>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</si>
  <si>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</si>
  <si>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</si>
  <si>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</si>
  <si>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</si>
  <si>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</si>
  <si>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</si>
  <si>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</si>
  <si>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</si>
  <si>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</si>
  <si>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</si>
  <si>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</si>
  <si>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</si>
  <si>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</si>
  <si>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</si>
  <si>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</si>
  <si>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</si>
  <si>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</si>
  <si>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</si>
  <si>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</si>
  <si>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</si>
  <si>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</si>
  <si>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</si>
  <si>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</si>
  <si>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</si>
  <si>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</si>
  <si>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</si>
  <si>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</si>
  <si>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</si>
  <si>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</si>
  <si>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</si>
  <si>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</si>
  <si>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</si>
  <si>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</si>
  <si>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</si>
  <si>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</si>
  <si>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</si>
  <si>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</si>
  <si>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</si>
  <si>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</si>
  <si>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</si>
  <si>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</si>
  <si>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</si>
  <si>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</si>
  <si>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</si>
  <si>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</si>
  <si>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</si>
  <si>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</si>
  <si>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</si>
  <si>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</si>
  <si>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</si>
  <si>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</si>
  <si>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</si>
  <si>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</si>
  <si>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</si>
  <si>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</si>
  <si>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</si>
  <si>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</si>
  <si>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</si>
  <si>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</si>
  <si>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</si>
  <si>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</si>
  <si>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</si>
  <si>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</si>
  <si>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</si>
  <si>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</si>
  <si>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</si>
  <si>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</si>
  <si>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</si>
  <si>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</si>
  <si>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</si>
  <si>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</si>
  <si>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</si>
  <si>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</si>
  <si>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</si>
  <si>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</si>
  <si>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</si>
  <si>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</si>
  <si>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</si>
  <si>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</si>
  <si>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</si>
  <si>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</si>
  <si>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</si>
  <si>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</si>
  <si>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</si>
  <si>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</si>
  <si>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</si>
  <si>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</si>
  <si>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</si>
  <si>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</si>
  <si>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</si>
  <si>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</si>
  <si>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</si>
  <si>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</si>
  <si>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</si>
  <si>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</si>
  <si>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</si>
  <si>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</si>
  <si>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</si>
  <si>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</si>
  <si>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</si>
  <si>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</si>
  <si>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</si>
  <si>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</si>
  <si>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</si>
  <si>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</si>
  <si>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</si>
  <si>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</si>
  <si>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</si>
  <si>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</si>
  <si>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</si>
  <si>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</si>
  <si>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</si>
  <si>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</si>
  <si>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</si>
  <si>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</si>
  <si>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</si>
  <si>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</si>
  <si>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</si>
  <si>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</si>
  <si>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</si>
  <si>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</si>
  <si>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</si>
  <si>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</si>
  <si>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</si>
  <si>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</si>
  <si>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</si>
  <si>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</si>
  <si>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</si>
  <si>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</si>
  <si>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</si>
  <si>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</si>
  <si>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</si>
  <si>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</si>
  <si>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</si>
  <si>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</si>
  <si>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</si>
  <si>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</si>
  <si>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</si>
  <si>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</si>
  <si>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</si>
  <si>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</si>
  <si>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</si>
  <si>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</si>
  <si>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</si>
  <si>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</si>
  <si>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</si>
  <si>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</si>
  <si>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</si>
  <si>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</si>
  <si>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</si>
  <si>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</si>
  <si>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</si>
  <si>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</si>
  <si>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</si>
  <si>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</si>
  <si>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</si>
  <si>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</si>
  <si>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</si>
  <si>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</si>
  <si>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</si>
  <si>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</si>
  <si>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</si>
  <si>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</si>
  <si>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</si>
  <si>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</si>
  <si>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</si>
  <si>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</si>
  <si>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</si>
  <si>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</si>
  <si>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</si>
  <si>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</si>
  <si>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</si>
  <si>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</si>
  <si>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</si>
  <si>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</si>
  <si>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</si>
  <si>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</si>
  <si>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</si>
  <si>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</si>
  <si>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</si>
  <si>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</si>
  <si>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</si>
  <si>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</si>
  <si>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</si>
  <si>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</si>
  <si>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</si>
  <si>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</si>
  <si>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</si>
  <si>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</si>
  <si>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</si>
  <si>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</si>
  <si>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</si>
  <si>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</si>
  <si>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</si>
  <si>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</si>
  <si>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</si>
  <si>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</si>
  <si>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</si>
  <si>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</si>
  <si>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</si>
  <si>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</si>
  <si>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</si>
  <si>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</si>
  <si>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</si>
  <si>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</si>
  <si>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</si>
  <si>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</si>
  <si>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</si>
  <si>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</si>
  <si>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</si>
  <si>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</si>
  <si>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</si>
  <si>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</si>
  <si>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</si>
  <si>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</si>
  <si>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</si>
  <si>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</si>
  <si>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</si>
  <si>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</si>
  <si>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</si>
  <si>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</si>
  <si>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</si>
  <si>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</si>
  <si>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</si>
  <si>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</si>
  <si>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</si>
  <si>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</si>
  <si>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</si>
  <si>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</si>
  <si>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</si>
  <si>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</si>
  <si>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</si>
  <si>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</si>
  <si>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</si>
  <si>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</si>
  <si>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</si>
  <si>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</si>
  <si>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</si>
  <si>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</si>
  <si>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</si>
  <si>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</si>
  <si>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</si>
  <si>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</si>
  <si>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</si>
  <si>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</si>
  <si>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</si>
  <si>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</si>
  <si>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</si>
  <si>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</si>
  <si>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</si>
  <si>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</si>
  <si>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</si>
  <si>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</si>
  <si>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</si>
  <si>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</si>
  <si>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</si>
  <si>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</si>
  <si>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</si>
  <si>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</si>
  <si>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</si>
  <si>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</si>
  <si>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</si>
  <si>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</si>
  <si>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</si>
  <si>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</si>
  <si>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</si>
  <si>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</si>
  <si>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</si>
  <si>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</si>
  <si>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</si>
  <si>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</si>
  <si>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</si>
  <si>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</si>
  <si>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</si>
  <si>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</si>
  <si>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</si>
  <si>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</si>
  <si>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</si>
  <si>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</si>
  <si>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</si>
  <si>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</si>
  <si>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</si>
  <si>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</si>
  <si>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</si>
  <si>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</si>
  <si>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</si>
  <si>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</si>
  <si>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</si>
  <si>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</si>
  <si>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</si>
  <si>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</si>
  <si>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</si>
  <si>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</si>
  <si>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</si>
  <si>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</si>
  <si>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</si>
  <si>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</si>
  <si>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</si>
  <si>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</si>
  <si>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</si>
  <si>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</si>
  <si>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</si>
  <si>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</si>
  <si>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</si>
  <si>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</si>
  <si>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</si>
  <si>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</si>
  <si>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</si>
  <si>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</si>
  <si>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</si>
  <si>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</si>
  <si>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</si>
  <si>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</si>
  <si>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</si>
  <si>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</si>
  <si>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</si>
  <si>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</si>
  <si>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</si>
  <si>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</si>
  <si>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</si>
  <si>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</si>
  <si>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</si>
  <si>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</si>
  <si>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</si>
  <si>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</si>
  <si>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</si>
  <si>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</si>
  <si>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</si>
  <si>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</si>
  <si>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</si>
  <si>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</si>
  <si>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</si>
  <si>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</si>
  <si>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</si>
  <si>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</si>
  <si>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</si>
  <si>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</si>
  <si>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</si>
  <si>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</si>
  <si>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</si>
  <si>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</si>
  <si>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</si>
  <si>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</si>
  <si>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</si>
  <si>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</si>
  <si>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</si>
  <si>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</si>
  <si>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</si>
  <si>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</si>
  <si>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</si>
  <si>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</si>
  <si>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</si>
  <si>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</si>
  <si>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</si>
  <si>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</si>
  <si>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</si>
  <si>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</si>
  <si>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</si>
  <si>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</si>
  <si>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</si>
  <si>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</si>
  <si>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</si>
  <si>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</si>
  <si>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</si>
  <si>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</si>
  <si>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</si>
  <si>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</si>
  <si>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</si>
  <si>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</si>
  <si>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</si>
  <si>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</si>
  <si>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</si>
  <si>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</si>
  <si>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</si>
  <si>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</si>
  <si>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</si>
  <si>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</si>
  <si>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</si>
  <si>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</si>
  <si>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</si>
  <si>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</si>
  <si>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</si>
  <si>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</si>
  <si>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</si>
  <si>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</si>
  <si>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</si>
  <si>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</si>
  <si>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</si>
  <si>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</si>
  <si>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</si>
  <si>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</si>
  <si>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</si>
  <si>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</si>
  <si>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</si>
  <si>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</si>
  <si>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</si>
  <si>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</si>
  <si>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</si>
  <si>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</si>
  <si>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</si>
  <si>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</si>
  <si>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</si>
  <si>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</si>
  <si>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</si>
  <si>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</si>
  <si>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</si>
  <si>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</si>
  <si>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</si>
  <si>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</si>
  <si>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</si>
  <si>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</si>
  <si>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</si>
  <si>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</si>
  <si>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</si>
  <si>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</si>
  <si>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</si>
  <si>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</si>
  <si>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</si>
  <si>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</si>
  <si>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</si>
  <si>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</si>
  <si>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</si>
  <si>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</si>
  <si>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</si>
  <si>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</si>
  <si>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</si>
  <si>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</si>
  <si>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</si>
  <si>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</si>
  <si>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</si>
  <si>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</si>
  <si>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</si>
  <si>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</si>
  <si>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</si>
  <si>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</si>
  <si>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</si>
  <si>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</si>
  <si>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</si>
  <si>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</si>
  <si>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</si>
  <si>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</si>
  <si>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</si>
  <si>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</si>
  <si>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</si>
  <si>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</si>
  <si>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</si>
  <si>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</si>
  <si>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</si>
  <si>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</si>
  <si>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</si>
  <si>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</si>
  <si>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</si>
  <si>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</si>
  <si>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</si>
  <si>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</si>
  <si>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</si>
  <si>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</si>
  <si>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</si>
  <si>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</si>
  <si>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</si>
  <si>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</si>
  <si>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</si>
  <si>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</si>
  <si>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</si>
  <si>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</si>
  <si>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</si>
  <si>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</si>
  <si>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</si>
  <si>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</si>
  <si>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</si>
  <si>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</si>
  <si>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</si>
  <si>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</si>
  <si>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</si>
  <si>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</si>
  <si>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</si>
  <si>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</si>
  <si>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</si>
  <si>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</si>
  <si>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</si>
  <si>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</si>
  <si>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</si>
  <si>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</si>
  <si>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</si>
  <si>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</si>
  <si>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</si>
  <si>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</si>
  <si>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</si>
  <si>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</si>
  <si>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</si>
  <si>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</si>
  <si>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</si>
  <si>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</si>
  <si>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</si>
  <si>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</si>
  <si>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</si>
  <si>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</si>
  <si>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</si>
  <si>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</si>
  <si>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</si>
  <si>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</si>
  <si>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</si>
  <si>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</si>
  <si>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</si>
  <si>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</si>
  <si>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</si>
  <si>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</si>
  <si>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</si>
  <si>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</si>
  <si>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</si>
  <si>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</si>
  <si>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</si>
  <si>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</si>
  <si>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</si>
  <si>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</si>
  <si>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</si>
  <si>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</si>
  <si>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</si>
  <si>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</si>
  <si>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</si>
  <si>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</si>
  <si>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</si>
  <si>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</si>
  <si>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</si>
  <si>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</si>
  <si>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</si>
  <si>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</si>
  <si>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</si>
  <si>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</si>
  <si>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</si>
  <si>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</si>
  <si>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</si>
  <si>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</si>
  <si>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</si>
  <si>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</si>
  <si>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</si>
  <si>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</si>
  <si>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</si>
  <si>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</si>
  <si>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</si>
  <si>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</si>
  <si>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</si>
  <si>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</si>
  <si>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</si>
  <si>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</si>
  <si>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</si>
  <si>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</si>
  <si>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</si>
  <si>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</si>
  <si>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</si>
  <si>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</si>
  <si>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</si>
  <si>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</si>
  <si>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</si>
  <si>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</si>
  <si>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</si>
  <si>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</si>
  <si>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</si>
  <si>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</si>
  <si>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</si>
  <si>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</si>
  <si>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</si>
  <si>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</si>
  <si>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</si>
  <si>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</si>
  <si>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</si>
  <si>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</si>
  <si>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</si>
  <si>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</si>
  <si>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</si>
  <si>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</si>
  <si>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</si>
  <si>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</si>
  <si>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</si>
  <si>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</si>
  <si>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</si>
  <si>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</si>
  <si>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</si>
  <si>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</si>
  <si>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</si>
  <si>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</si>
  <si>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</si>
  <si>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</si>
  <si>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</si>
  <si>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</si>
  <si>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</si>
  <si>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</si>
  <si>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</si>
  <si>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</si>
  <si>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</si>
  <si>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</si>
  <si>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</si>
  <si>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</si>
  <si>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</si>
  <si>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</si>
  <si>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</si>
  <si>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</si>
  <si>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</si>
  <si>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</si>
  <si>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</si>
  <si>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</si>
  <si>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</si>
  <si>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</si>
  <si>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</si>
  <si>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</si>
  <si>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</si>
  <si>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</si>
  <si>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</si>
  <si>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</si>
  <si>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</si>
  <si>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</si>
  <si>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</si>
  <si>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</si>
  <si>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</si>
  <si>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</si>
  <si>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</si>
  <si>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</si>
  <si>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</si>
  <si>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</si>
  <si>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</si>
  <si>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</si>
  <si>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</si>
  <si>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</si>
  <si>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</si>
  <si>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</si>
  <si>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</si>
  <si>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</si>
  <si>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</si>
  <si>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</si>
  <si>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</si>
  <si>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</si>
  <si>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</si>
  <si>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</si>
  <si>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</si>
  <si>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</si>
  <si>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</si>
  <si>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</si>
  <si>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</si>
  <si>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</si>
  <si>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</si>
  <si>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</si>
  <si>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</si>
  <si>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</si>
  <si>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</si>
  <si>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</si>
  <si>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</si>
  <si>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</si>
  <si>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</si>
  <si>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</si>
  <si>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</si>
  <si>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</si>
  <si>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</si>
  <si>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</si>
  <si>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</si>
  <si>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</si>
  <si>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</si>
  <si>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</si>
  <si>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</si>
  <si>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</si>
  <si>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</si>
  <si>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</si>
  <si>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</si>
  <si>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</si>
  <si>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</si>
  <si>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</si>
  <si>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</si>
  <si>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</si>
  <si>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</si>
  <si>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</si>
  <si>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</si>
  <si>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</si>
  <si>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</si>
  <si>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</si>
  <si>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</si>
  <si>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</si>
  <si>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</si>
  <si>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</si>
  <si>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</si>
  <si>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</si>
  <si>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</si>
  <si>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</si>
  <si>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</si>
  <si>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</si>
  <si>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</si>
  <si>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</si>
  <si>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</si>
  <si>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</si>
  <si>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</si>
  <si>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</si>
  <si>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</si>
  <si>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</si>
  <si>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</si>
  <si>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</si>
  <si>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</si>
  <si>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</si>
  <si>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</si>
  <si>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</si>
  <si>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</si>
  <si>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</si>
  <si>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</si>
  <si>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</si>
  <si>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</si>
  <si>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</si>
  <si>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</si>
  <si>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</si>
  <si>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</si>
  <si>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</si>
  <si>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</si>
  <si>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</si>
  <si>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</si>
  <si>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</si>
  <si>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</si>
  <si>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</si>
  <si>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</si>
  <si>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</si>
  <si>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</si>
  <si>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</si>
  <si>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</si>
  <si>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</si>
  <si>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</si>
  <si>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</si>
  <si>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</si>
  <si>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</si>
  <si>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</si>
  <si>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</si>
  <si>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</si>
  <si>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</si>
  <si>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</si>
  <si>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</si>
  <si>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</si>
  <si>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</si>
  <si>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</si>
  <si>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</si>
  <si>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</si>
  <si>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</si>
  <si>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</si>
  <si>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</si>
  <si>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</si>
  <si>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</si>
  <si>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</si>
  <si>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</si>
  <si>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</si>
  <si>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</si>
  <si>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</si>
  <si>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</si>
  <si>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</si>
  <si>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</si>
  <si>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</si>
  <si>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</si>
  <si>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</si>
  <si>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</si>
  <si>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</si>
  <si>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</si>
  <si>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</si>
  <si>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</si>
  <si>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</si>
  <si>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</si>
  <si>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</si>
  <si>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</si>
  <si>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</si>
  <si>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</si>
  <si>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</si>
  <si>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</si>
  <si>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</si>
  <si>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</si>
  <si>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</si>
  <si>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</si>
  <si>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</si>
  <si>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</si>
  <si>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</si>
  <si>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</si>
  <si>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</si>
  <si>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</si>
  <si>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</si>
  <si>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</si>
  <si>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</si>
  <si>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</si>
  <si>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</si>
  <si>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</si>
  <si>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</si>
  <si>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</si>
  <si>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</si>
  <si>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</si>
  <si>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</si>
  <si>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</si>
  <si>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</si>
  <si>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</si>
  <si>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</si>
  <si>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</si>
  <si>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</si>
  <si>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</si>
  <si>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</si>
  <si>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</si>
  <si>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</si>
  <si>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</si>
  <si>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</si>
  <si>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</si>
  <si>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</si>
  <si>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</si>
  <si>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</si>
  <si>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</si>
  <si>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</si>
  <si>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</si>
  <si>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</si>
  <si>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</si>
  <si>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</si>
  <si>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</si>
  <si>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</si>
  <si>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</si>
  <si>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</si>
  <si>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</si>
  <si>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</si>
  <si>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</si>
  <si>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</si>
  <si>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</si>
  <si>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</si>
  <si>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</si>
  <si>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</si>
  <si>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</si>
  <si>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</si>
  <si>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</si>
  <si>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</si>
  <si>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</si>
  <si>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</si>
  <si>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</si>
  <si>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</si>
  <si>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</si>
  <si>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</si>
  <si>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</si>
  <si>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</si>
  <si>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</si>
  <si>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</si>
  <si>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</si>
  <si>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</si>
  <si>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</si>
  <si>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</si>
  <si>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</si>
  <si>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</si>
  <si>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</si>
  <si>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</si>
  <si>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</si>
  <si>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</si>
  <si>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</si>
  <si>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</si>
  <si>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</si>
  <si>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</si>
  <si>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</si>
  <si>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</si>
  <si>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</si>
  <si>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</si>
  <si>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</si>
  <si>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</si>
  <si>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</si>
  <si>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</si>
  <si>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</si>
  <si>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</si>
  <si>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</si>
  <si>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</si>
  <si>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</si>
  <si>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</si>
  <si>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</si>
  <si>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</si>
  <si>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</si>
  <si>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</si>
  <si>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</si>
  <si>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</si>
  <si>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</si>
  <si>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</si>
  <si>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</si>
  <si>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</si>
  <si>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</si>
  <si>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</si>
  <si>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</si>
  <si>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</si>
  <si>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</si>
  <si>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</si>
  <si>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</si>
  <si>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</si>
  <si>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</si>
  <si>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</si>
  <si>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</si>
  <si>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</si>
  <si>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</si>
  <si>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</si>
  <si>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</si>
  <si>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</si>
  <si>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</si>
  <si>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</si>
  <si>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</si>
  <si>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</si>
  <si>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</si>
  <si>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</si>
  <si>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</si>
  <si>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</si>
  <si>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</si>
  <si>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</si>
  <si>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</si>
  <si>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</si>
  <si>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</si>
  <si>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</si>
  <si>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</si>
  <si>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</si>
  <si>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</si>
  <si>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</si>
  <si>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</si>
  <si>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</si>
  <si>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</si>
  <si>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</si>
  <si>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</si>
  <si>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</si>
  <si>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</si>
  <si>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</si>
  <si>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</si>
  <si>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</si>
  <si>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</si>
  <si>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</si>
  <si>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</si>
  <si>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</si>
  <si>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</si>
  <si>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</si>
  <si>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</si>
  <si>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</si>
  <si>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</si>
  <si>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</si>
  <si>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</si>
  <si>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</si>
  <si>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</si>
  <si>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</si>
  <si>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</si>
  <si>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</si>
  <si>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</si>
  <si>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</si>
  <si>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</si>
  <si>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</si>
  <si>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</si>
  <si>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</si>
  <si>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</si>
  <si>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</si>
  <si>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</si>
  <si>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</si>
  <si>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</si>
  <si>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</si>
  <si>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</si>
  <si>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</si>
  <si>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</si>
  <si>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</si>
  <si>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</si>
  <si>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</si>
  <si>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</si>
  <si>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</si>
  <si>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</si>
  <si>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</si>
  <si>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</si>
  <si>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</si>
  <si>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</si>
  <si>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</si>
  <si>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</si>
  <si>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</si>
  <si>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</si>
  <si>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</si>
  <si>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</si>
  <si>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</si>
  <si>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</si>
  <si>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</si>
  <si>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</si>
  <si>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</si>
  <si>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</si>
  <si>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</si>
  <si>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</si>
  <si>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</si>
  <si>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</si>
  <si>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</si>
  <si>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</si>
  <si>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</si>
  <si>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</si>
  <si>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</si>
  <si>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</si>
  <si>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</si>
  <si>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</si>
  <si>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</si>
  <si>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</si>
  <si>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</si>
  <si>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</si>
  <si>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</si>
  <si>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</si>
  <si>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</si>
  <si>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</si>
  <si>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</si>
  <si>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</si>
  <si>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</si>
  <si>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</si>
  <si>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</si>
  <si>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</si>
  <si>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</si>
  <si>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</si>
  <si>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</si>
  <si>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</si>
  <si>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</si>
  <si>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</si>
  <si>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</si>
  <si>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</si>
  <si>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</si>
  <si>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</si>
  <si>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</si>
  <si>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</si>
  <si>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</si>
  <si>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</si>
  <si>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</si>
  <si>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</si>
  <si>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</si>
  <si>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</si>
  <si>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</si>
  <si>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</si>
  <si>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</si>
  <si>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</si>
  <si>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</si>
  <si>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</si>
  <si>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</si>
  <si>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</si>
  <si>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</si>
  <si>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</si>
  <si>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</si>
  <si>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</si>
  <si>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</si>
  <si>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</si>
  <si>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</si>
  <si>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</si>
  <si>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</si>
  <si>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</si>
  <si>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</si>
  <si>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</si>
  <si>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</si>
  <si>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</si>
  <si>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</si>
  <si>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</si>
  <si>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</si>
  <si>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</si>
  <si>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</si>
  <si>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</si>
  <si>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</si>
  <si>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</si>
  <si>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</si>
  <si>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</si>
  <si>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</si>
  <si>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</si>
  <si>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</si>
  <si>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</si>
  <si>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</si>
  <si>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</si>
  <si>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</si>
  <si>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</si>
  <si>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</si>
  <si>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</si>
  <si>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</si>
  <si>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</si>
  <si>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</si>
  <si>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</si>
  <si>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</si>
  <si>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</si>
  <si>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</si>
  <si>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</si>
  <si>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</si>
  <si>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</si>
  <si>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</si>
  <si>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</si>
  <si>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</si>
  <si>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</si>
  <si>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</si>
  <si>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</si>
  <si>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</si>
  <si>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</si>
  <si>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</si>
  <si>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</si>
  <si>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</si>
  <si>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</si>
  <si>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</si>
  <si>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</si>
  <si>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</si>
  <si>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</si>
  <si>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</si>
  <si>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</si>
  <si>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</si>
  <si>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</si>
  <si>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</si>
  <si>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</si>
  <si>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</si>
  <si>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</si>
  <si>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</si>
  <si>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</si>
  <si>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</si>
  <si>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</si>
  <si>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</si>
  <si>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</si>
  <si>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</si>
  <si>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</si>
  <si>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</si>
  <si>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</si>
  <si>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</si>
  <si>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</si>
  <si>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</si>
  <si>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</si>
  <si>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</si>
  <si>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</si>
  <si>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</si>
  <si>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</si>
  <si>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</si>
  <si>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</si>
  <si>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</si>
  <si>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</si>
  <si>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</si>
  <si>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</si>
  <si>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</si>
  <si>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</si>
  <si>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</si>
  <si>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</si>
  <si>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</si>
  <si>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</si>
  <si>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</si>
  <si>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</si>
  <si>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</si>
  <si>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</si>
  <si>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</si>
  <si>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</si>
  <si>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</si>
  <si>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</si>
  <si>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</si>
  <si>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</si>
  <si>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</si>
  <si>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</si>
  <si>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</si>
  <si>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</si>
  <si>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</si>
  <si>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</si>
  <si>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</si>
  <si>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</si>
  <si>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</si>
  <si>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</si>
  <si>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</si>
  <si>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</si>
  <si>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</si>
  <si>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</si>
  <si>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</si>
  <si>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</si>
  <si>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</si>
  <si>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</si>
  <si>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</si>
  <si>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</si>
  <si>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</si>
  <si>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</si>
  <si>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</si>
  <si>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</si>
  <si>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</si>
  <si>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</si>
  <si>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</si>
  <si>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</si>
  <si>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</si>
  <si>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</si>
  <si>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</si>
  <si>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</si>
  <si>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</si>
  <si>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</si>
  <si>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</si>
  <si>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</si>
  <si>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</si>
  <si>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</si>
  <si>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</si>
  <si>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</si>
  <si>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</si>
  <si>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</si>
  <si>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</si>
  <si>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</si>
  <si>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</si>
  <si>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</si>
  <si>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</si>
  <si>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</si>
  <si>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</si>
  <si>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</si>
  <si>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</si>
  <si>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</si>
  <si>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</si>
  <si>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</si>
  <si>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</si>
  <si>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</si>
  <si>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</si>
  <si>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</si>
  <si>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</si>
  <si>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</si>
  <si>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</si>
  <si>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</si>
  <si>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</si>
  <si>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</si>
  <si>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</si>
  <si>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</si>
  <si>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</si>
  <si>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</si>
  <si>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</si>
  <si>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</si>
  <si>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</si>
  <si>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</si>
  <si>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</si>
  <si>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</si>
  <si>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</si>
  <si>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</si>
  <si>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</si>
  <si>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</si>
  <si>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</si>
  <si>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</si>
  <si>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</si>
  <si>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</si>
  <si>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</si>
  <si>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</si>
  <si>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</si>
  <si>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</si>
  <si>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</si>
  <si>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</si>
  <si>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</si>
  <si>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</si>
  <si>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</si>
  <si>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</si>
  <si>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</si>
  <si>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</si>
  <si>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</si>
  <si>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</si>
  <si>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</si>
  <si>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</si>
  <si>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</si>
  <si>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</si>
  <si>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</si>
  <si>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</si>
  <si>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</si>
  <si>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</si>
  <si>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</si>
  <si>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</si>
  <si>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</si>
  <si>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</si>
  <si>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</si>
  <si>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</si>
  <si>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</si>
  <si>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</si>
  <si>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</si>
  <si>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</si>
  <si>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</si>
  <si>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</si>
  <si>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</si>
  <si>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</si>
  <si>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</si>
  <si>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</si>
  <si>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</si>
  <si>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</si>
  <si>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</si>
  <si>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</si>
  <si>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</si>
  <si>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</si>
  <si>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</si>
  <si>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</si>
  <si>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</si>
  <si>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</si>
  <si>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</si>
  <si>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</si>
  <si>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</si>
  <si>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</si>
  <si>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</si>
  <si>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</si>
  <si>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</si>
  <si>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</si>
  <si>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</si>
  <si>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</si>
  <si>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</si>
  <si>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</si>
  <si>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</si>
  <si>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</si>
  <si>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</si>
  <si>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</si>
  <si>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</si>
  <si>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</si>
  <si>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</si>
  <si>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</si>
  <si>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</si>
  <si>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</si>
  <si>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</si>
  <si>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</si>
  <si>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</si>
  <si>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</si>
  <si>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</si>
  <si>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</si>
  <si>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</si>
  <si>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</si>
  <si>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</si>
  <si>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</si>
  <si>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</si>
  <si>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</si>
  <si>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</si>
  <si>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</si>
  <si>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</si>
  <si>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</si>
  <si>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</si>
  <si>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</si>
  <si>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</si>
  <si>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</si>
  <si>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</si>
  <si>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</si>
  <si>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</si>
  <si>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</si>
  <si>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</si>
  <si>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</si>
  <si>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</si>
  <si>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</si>
  <si>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</si>
  <si>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</si>
  <si>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</si>
  <si>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</si>
  <si>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</si>
  <si>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</si>
  <si>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</si>
  <si>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</si>
  <si>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</si>
  <si>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</si>
  <si>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</si>
  <si>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</si>
  <si>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</si>
  <si>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</si>
  <si>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</si>
  <si>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</si>
  <si>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</si>
  <si>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</si>
  <si>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</si>
  <si>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</si>
  <si>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</si>
  <si>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</si>
  <si>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</si>
  <si>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</si>
  <si>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</si>
  <si>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</si>
  <si>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</si>
  <si>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</si>
  <si>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</si>
  <si>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</si>
  <si>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</si>
  <si>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</si>
  <si>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</si>
  <si>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</si>
  <si>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</si>
  <si>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</si>
  <si>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</si>
  <si>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</si>
  <si>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</si>
  <si>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</si>
  <si>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</si>
  <si>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</si>
  <si>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</si>
  <si>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</si>
  <si>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</si>
  <si>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</si>
  <si>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</si>
  <si>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</si>
  <si>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</si>
  <si>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</si>
  <si>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</si>
  <si>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</si>
  <si>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</si>
  <si>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</si>
  <si>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</si>
  <si>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</si>
  <si>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</si>
  <si>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</si>
  <si>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</si>
  <si>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</si>
  <si>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</si>
  <si>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</si>
  <si>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</si>
  <si>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</si>
  <si>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</si>
  <si>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</si>
  <si>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</si>
  <si>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</si>
  <si>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</si>
  <si>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</si>
  <si>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</si>
  <si>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</si>
  <si>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</si>
  <si>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</si>
  <si>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</si>
  <si>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</si>
  <si>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</si>
  <si>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</si>
  <si>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</si>
  <si>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</si>
  <si>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</si>
  <si>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</si>
  <si>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</si>
  <si>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</si>
  <si>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</si>
  <si>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</si>
  <si>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</si>
  <si>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</si>
  <si>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</si>
  <si>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</si>
  <si>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</si>
  <si>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</si>
  <si>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</si>
  <si>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</si>
  <si>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</si>
  <si>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</si>
  <si>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</si>
  <si>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</si>
  <si>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</si>
  <si>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</si>
  <si>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</si>
  <si>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</si>
  <si>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</si>
  <si>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</si>
  <si>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</si>
  <si>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</si>
  <si>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</si>
  <si>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</si>
  <si>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</si>
  <si>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</si>
  <si>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</si>
  <si>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</si>
  <si>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</si>
  <si>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</si>
  <si>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</si>
  <si>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</si>
  <si>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</si>
  <si>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</si>
  <si>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</si>
  <si>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</si>
  <si>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</si>
  <si>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</si>
  <si>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</si>
  <si>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</si>
  <si>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</si>
  <si>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</si>
  <si>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</si>
  <si>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</si>
  <si>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</si>
  <si>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</si>
  <si>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</si>
  <si>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</si>
  <si>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</si>
  <si>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</si>
  <si>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</si>
  <si>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</si>
  <si>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</si>
  <si>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</si>
  <si>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</si>
  <si>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</si>
  <si>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</si>
  <si>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</si>
  <si>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</si>
  <si>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</si>
  <si>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</si>
  <si>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</si>
  <si>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</si>
  <si>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</si>
  <si>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</si>
  <si>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</si>
  <si>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</si>
  <si>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</si>
  <si>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</si>
  <si>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</si>
  <si>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</si>
  <si>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</si>
  <si>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</si>
  <si>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</si>
  <si>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</si>
  <si>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</si>
  <si>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</si>
  <si>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</si>
  <si>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</si>
  <si>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</si>
  <si>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</si>
  <si>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</si>
  <si>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</si>
  <si>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</si>
  <si>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</si>
  <si>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</si>
  <si>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</si>
  <si>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</si>
  <si>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</si>
  <si>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</si>
  <si>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</si>
  <si>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</si>
  <si>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</si>
  <si>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</si>
  <si>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</si>
  <si>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</si>
  <si>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</si>
  <si>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</si>
  <si>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</si>
  <si>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</si>
  <si>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</si>
  <si>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</si>
  <si>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</si>
  <si>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</si>
  <si>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</si>
  <si>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</si>
  <si>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</si>
  <si>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</si>
  <si>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</si>
  <si>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</si>
  <si>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</si>
  <si>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</si>
  <si>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</si>
  <si>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</si>
  <si>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</si>
  <si>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</si>
  <si>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</si>
  <si>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</si>
  <si>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</si>
  <si>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</si>
  <si>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</si>
  <si>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</si>
  <si>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</si>
  <si>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</si>
  <si>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</si>
  <si>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</si>
  <si>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</si>
  <si>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</si>
  <si>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</si>
  <si>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</si>
  <si>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</si>
  <si>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</si>
  <si>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</si>
  <si>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</si>
  <si>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</si>
  <si>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</si>
  <si>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</si>
  <si>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</si>
  <si>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</si>
  <si>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</si>
  <si>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</si>
  <si>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</si>
  <si>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</si>
  <si>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</si>
  <si>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</si>
  <si>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</si>
  <si>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</si>
  <si>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</si>
  <si>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</si>
  <si>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</si>
  <si>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</si>
  <si>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</si>
  <si>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</si>
  <si>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</si>
  <si>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</si>
  <si>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</si>
  <si>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</si>
  <si>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</si>
  <si>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</si>
  <si>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</si>
  <si>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</si>
  <si>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</si>
  <si>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</si>
  <si>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</si>
  <si>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</si>
  <si>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</si>
  <si>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</si>
  <si>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</si>
  <si>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</si>
  <si>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</si>
  <si>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</si>
  <si>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</si>
  <si>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</si>
  <si>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</si>
  <si>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</si>
  <si>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</si>
  <si>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</si>
  <si>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</si>
  <si>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</si>
  <si>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</si>
  <si>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</si>
  <si>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</si>
  <si>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</si>
  <si>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</si>
  <si>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</si>
  <si>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</si>
  <si>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</si>
  <si>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</si>
  <si>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</si>
  <si>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</si>
  <si>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</si>
  <si>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</si>
  <si>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</si>
  <si>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</si>
  <si>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</si>
  <si>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</si>
  <si>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</si>
  <si>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</si>
  <si>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</si>
  <si>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</si>
  <si>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</si>
  <si>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</si>
  <si>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</si>
  <si>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</si>
  <si>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</si>
  <si>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</si>
  <si>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</si>
  <si>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</si>
  <si>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</si>
  <si>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</si>
  <si>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</si>
  <si>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</si>
  <si>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</si>
  <si>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</si>
  <si>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</si>
  <si>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</si>
  <si>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</si>
  <si>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</si>
  <si>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</si>
  <si>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</si>
  <si>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</si>
  <si>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</si>
  <si>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</si>
  <si>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</si>
  <si>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</si>
  <si>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</si>
  <si>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</si>
  <si>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</si>
  <si>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</si>
  <si>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</si>
  <si>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</si>
  <si>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</si>
  <si>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</si>
  <si>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</si>
  <si>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</si>
  <si>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</si>
  <si>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</si>
  <si>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</si>
  <si>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</si>
  <si>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</si>
  <si>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</si>
  <si>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</si>
  <si>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</si>
  <si>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</si>
  <si>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</si>
  <si>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</si>
  <si>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</si>
  <si>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</si>
  <si>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</si>
  <si>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</si>
  <si>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</si>
  <si>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</si>
  <si>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</si>
  <si>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</si>
  <si>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</si>
  <si>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</si>
  <si>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</si>
  <si>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</si>
  <si>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</si>
  <si>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</si>
  <si>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</si>
  <si>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</si>
  <si>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</si>
  <si>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</si>
  <si>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</si>
  <si>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</si>
  <si>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</si>
  <si>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</si>
  <si>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</si>
  <si>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</si>
  <si>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</si>
  <si>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</si>
  <si>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</si>
  <si>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</si>
  <si>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</si>
  <si>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</si>
  <si>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</si>
  <si>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</si>
  <si>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</si>
  <si>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</si>
  <si>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</si>
  <si>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</si>
  <si>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</si>
  <si>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</si>
  <si>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</si>
  <si>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</si>
  <si>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</si>
  <si>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</si>
  <si>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</si>
  <si>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</si>
  <si>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</si>
  <si>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</si>
  <si>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</si>
  <si>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</si>
  <si>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</si>
  <si>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</si>
  <si>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</si>
  <si>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</si>
  <si>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</si>
  <si>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</si>
  <si>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</si>
  <si>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</si>
  <si>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</si>
  <si>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</si>
  <si>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</si>
  <si>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</si>
  <si>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</si>
  <si>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</si>
  <si>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</si>
  <si>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</si>
  <si>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</si>
  <si>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</si>
  <si>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</si>
  <si>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</si>
  <si>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</si>
  <si>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</si>
  <si>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</si>
  <si>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</si>
  <si>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</si>
  <si>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</si>
  <si>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</si>
  <si>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</si>
  <si>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</si>
  <si>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</si>
  <si>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</si>
  <si>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</si>
  <si>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</si>
  <si>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</si>
  <si>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</si>
  <si>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</si>
  <si>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</si>
  <si>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</si>
  <si>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</si>
  <si>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</si>
  <si>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</si>
  <si>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</si>
  <si>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</si>
  <si>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</si>
  <si>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</si>
  <si>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</si>
  <si>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</si>
  <si>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</si>
  <si>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</si>
  <si>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</si>
  <si>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</si>
  <si>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</si>
  <si>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</si>
  <si>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</si>
  <si>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</si>
  <si>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</si>
  <si>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</si>
  <si>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</si>
  <si>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</si>
  <si>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</si>
  <si>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</si>
  <si>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</si>
  <si>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</si>
  <si>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</si>
  <si>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</si>
  <si>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</si>
  <si>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</si>
  <si>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</si>
  <si>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</si>
  <si>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</si>
  <si>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</si>
  <si>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</si>
  <si>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</si>
  <si>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</si>
  <si>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</si>
  <si>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</si>
  <si>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</si>
  <si>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</si>
  <si>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</si>
  <si>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</si>
  <si>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</si>
  <si>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</si>
  <si>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</si>
  <si>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</si>
  <si>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</si>
  <si>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</si>
  <si>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</si>
  <si>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</si>
  <si>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</si>
  <si>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</si>
  <si>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</si>
  <si>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</si>
  <si>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</si>
  <si>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</si>
  <si>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</si>
  <si>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</si>
  <si>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</si>
  <si>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</si>
  <si>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</si>
  <si>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</si>
  <si>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</si>
  <si>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</si>
  <si>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</si>
  <si>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</si>
  <si>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</si>
  <si>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</si>
  <si>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</si>
  <si>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</si>
  <si>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</si>
  <si>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</si>
  <si>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</si>
  <si>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</si>
  <si>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</si>
  <si>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</si>
  <si>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</si>
  <si>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</si>
  <si>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</si>
  <si>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</si>
  <si>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</si>
  <si>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</si>
  <si>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</si>
  <si>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</si>
  <si>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</si>
  <si>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</si>
  <si>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</si>
  <si>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</si>
  <si>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</si>
  <si>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</si>
  <si>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</si>
  <si>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</si>
  <si>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</si>
  <si>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</si>
  <si>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</si>
  <si>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</si>
  <si>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</si>
  <si>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</si>
  <si>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</si>
  <si>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</si>
  <si>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</si>
  <si>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</si>
  <si>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</si>
  <si>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</si>
  <si>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</si>
  <si>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</si>
  <si>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</si>
  <si>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</si>
  <si>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</si>
  <si>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</si>
  <si>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</si>
  <si>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</si>
  <si>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</si>
  <si>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</si>
  <si>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</si>
  <si>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</si>
  <si>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</si>
  <si>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</si>
  <si>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</si>
  <si>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</si>
  <si>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</si>
  <si>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</si>
  <si>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</si>
  <si>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</si>
  <si>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</si>
  <si>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</si>
  <si>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</si>
  <si>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</si>
  <si>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</si>
  <si>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</si>
  <si>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</si>
  <si>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</si>
  <si>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</si>
  <si>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</si>
  <si>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</si>
  <si>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</si>
  <si>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</si>
  <si>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</si>
  <si>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</si>
  <si>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</si>
  <si>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</si>
  <si>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</si>
  <si>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</si>
  <si>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</si>
  <si>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</si>
  <si>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</si>
  <si>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</si>
  <si>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</si>
  <si>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</si>
  <si>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</si>
  <si>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</si>
  <si>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</si>
  <si>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</si>
  <si>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</si>
  <si>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</si>
  <si>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</si>
  <si>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</si>
  <si>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</si>
  <si>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</si>
  <si>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</si>
  <si>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</si>
  <si>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</si>
  <si>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</si>
  <si>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</si>
  <si>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</si>
  <si>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</si>
  <si>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</si>
  <si>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</si>
  <si>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</si>
  <si>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</si>
  <si>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</si>
  <si>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</si>
  <si>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</si>
  <si>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</si>
  <si>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</si>
  <si>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</si>
  <si>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</si>
  <si>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</si>
  <si>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</si>
  <si>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</si>
  <si>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</si>
  <si>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</si>
  <si>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</si>
  <si>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</si>
  <si>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</si>
  <si>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</si>
  <si>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</si>
  <si>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</si>
  <si>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</si>
  <si>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</si>
  <si>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</si>
  <si>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</si>
  <si>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</si>
  <si>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</si>
  <si>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</si>
  <si>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</si>
  <si>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</si>
  <si>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</si>
  <si>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</si>
  <si>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</si>
  <si>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</si>
  <si>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</si>
  <si>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</si>
  <si>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</si>
  <si>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</si>
  <si>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</si>
  <si>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</si>
  <si>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</si>
  <si>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</si>
  <si>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</si>
  <si>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</si>
  <si>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</si>
  <si>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</si>
  <si>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</si>
  <si>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</si>
  <si>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</si>
  <si>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</si>
  <si>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</si>
  <si>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</si>
  <si>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</si>
  <si>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</si>
  <si>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</si>
  <si>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</si>
  <si>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</si>
  <si>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</si>
  <si>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</si>
  <si>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</si>
  <si>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</si>
  <si>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</si>
  <si>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</si>
  <si>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</si>
  <si>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</si>
  <si>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</si>
  <si>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</si>
  <si>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</si>
  <si>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</si>
  <si>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</si>
  <si>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</si>
  <si>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</si>
  <si>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</si>
  <si>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</si>
  <si>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</si>
  <si>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</si>
  <si>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</si>
  <si>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</si>
  <si>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</si>
  <si>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</si>
  <si>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</si>
  <si>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</si>
  <si>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</si>
  <si>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</si>
  <si>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</si>
  <si>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</si>
  <si>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</si>
  <si>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</si>
  <si>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</si>
  <si>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</si>
  <si>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</si>
  <si>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</si>
  <si>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</si>
  <si>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</si>
  <si>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</si>
  <si>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</si>
  <si>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</si>
  <si>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</si>
  <si>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</si>
  <si>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</si>
  <si>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</si>
  <si>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</si>
  <si>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</si>
  <si>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</si>
  <si>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</si>
  <si>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</si>
  <si>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</si>
  <si>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</si>
  <si>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</si>
  <si>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</si>
  <si>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</si>
  <si>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</si>
  <si>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</si>
  <si>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</si>
  <si>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</si>
  <si>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</si>
  <si>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</si>
  <si>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</si>
  <si>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</si>
  <si>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</si>
  <si>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</si>
  <si>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</si>
  <si>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</si>
  <si>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</si>
  <si>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</si>
  <si>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</si>
  <si>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</si>
  <si>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</si>
  <si>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</si>
  <si>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</si>
  <si>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</si>
  <si>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</si>
  <si>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</si>
  <si>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</si>
  <si>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</si>
  <si>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</si>
  <si>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</si>
  <si>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</si>
  <si>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</si>
  <si>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</si>
  <si>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</si>
  <si>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</si>
  <si>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</si>
  <si>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</si>
  <si>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</si>
  <si>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</si>
  <si>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</si>
  <si>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</si>
  <si>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</si>
  <si>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</si>
  <si>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</si>
  <si>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</si>
  <si>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</si>
  <si>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</si>
  <si>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</si>
  <si>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</si>
  <si>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</si>
  <si>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</si>
  <si>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</si>
  <si>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</si>
  <si>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</si>
  <si>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</si>
  <si>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</si>
  <si>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</si>
  <si>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</si>
  <si>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</si>
  <si>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</si>
  <si>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</si>
  <si>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</si>
  <si>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</si>
  <si>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</si>
  <si>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</si>
  <si>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</si>
  <si>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</si>
  <si>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</si>
  <si>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</si>
  <si>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</si>
  <si>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</si>
  <si>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</si>
  <si>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</si>
  <si>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</si>
  <si>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</si>
  <si>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</si>
  <si>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</si>
  <si>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</si>
  <si>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</si>
  <si>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</si>
  <si>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</si>
  <si>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</si>
  <si>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</si>
  <si>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</si>
  <si>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</si>
  <si>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</si>
  <si>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</si>
  <si>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</si>
  <si>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</si>
  <si>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</si>
  <si>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</si>
  <si>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</si>
  <si>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</si>
  <si>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</si>
  <si>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</si>
  <si>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</si>
  <si>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</si>
  <si>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</si>
  <si>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</si>
  <si>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</si>
  <si>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</si>
  <si>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</si>
  <si>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</si>
  <si>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</si>
  <si>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</si>
  <si>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</si>
  <si>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</si>
  <si>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</si>
  <si>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</si>
  <si>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</si>
  <si>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</si>
  <si>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</si>
  <si>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</si>
  <si>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</si>
  <si>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</si>
  <si>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</si>
  <si>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</si>
  <si>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</si>
  <si>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</si>
  <si>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</si>
  <si>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</si>
  <si>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</si>
  <si>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</si>
  <si>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</si>
  <si>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</si>
  <si>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</si>
  <si>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</si>
  <si>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</si>
  <si>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</si>
  <si>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</si>
  <si>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</si>
  <si>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</si>
  <si>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</si>
  <si>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</si>
  <si>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</si>
  <si>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</si>
  <si>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</si>
  <si>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</si>
  <si>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</si>
  <si>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</si>
  <si>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</si>
  <si>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</si>
  <si>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</si>
  <si>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</si>
  <si>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</si>
  <si>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</si>
  <si>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</si>
  <si>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</si>
  <si>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</si>
  <si>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</si>
  <si>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</si>
  <si>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</si>
  <si>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</si>
  <si>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</si>
  <si>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</si>
  <si>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</si>
  <si>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</si>
  <si>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</si>
  <si>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</si>
  <si>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</si>
  <si>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</si>
  <si>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</si>
  <si>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</si>
  <si>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</si>
  <si>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</si>
  <si>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</si>
  <si>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</si>
  <si>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</si>
  <si>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</si>
  <si>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</si>
  <si>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</si>
  <si>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</si>
  <si>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</si>
  <si>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</si>
  <si>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</si>
  <si>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</si>
  <si>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</si>
  <si>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</si>
  <si>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</si>
  <si>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</si>
  <si>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</si>
  <si>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</si>
  <si>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</si>
  <si>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</si>
  <si>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</si>
  <si>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</si>
  <si>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</si>
  <si>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</si>
  <si>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</si>
  <si>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</si>
  <si>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</si>
  <si>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</si>
  <si>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</si>
  <si>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</si>
  <si>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</si>
  <si>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</si>
  <si>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</si>
  <si>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</si>
  <si>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</si>
  <si>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</si>
  <si>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</si>
  <si>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</si>
  <si>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</si>
  <si>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</si>
  <si>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</si>
  <si>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</si>
  <si>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</si>
  <si>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</si>
  <si>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</si>
  <si>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</si>
  <si>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</si>
  <si>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</si>
  <si>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</si>
  <si>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</si>
  <si>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</si>
  <si>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</si>
  <si>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</si>
  <si>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</si>
  <si>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</si>
  <si>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</si>
  <si>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</si>
  <si>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</si>
  <si>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</si>
  <si>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</si>
  <si>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</si>
  <si>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</si>
  <si>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</si>
  <si>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</si>
  <si>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</si>
  <si>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</si>
  <si>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</si>
  <si>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</si>
  <si>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</si>
  <si>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</si>
  <si>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</si>
  <si>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</si>
  <si>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</si>
  <si>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</si>
  <si>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</si>
  <si>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</si>
  <si>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</si>
  <si>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</si>
  <si>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</si>
  <si>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</si>
  <si>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</si>
  <si>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</si>
  <si>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</si>
  <si>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</si>
  <si>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</si>
  <si>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</si>
  <si>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</si>
  <si>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</si>
  <si>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</si>
  <si>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</si>
  <si>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</si>
  <si>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</si>
  <si>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</si>
  <si>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</si>
  <si>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</si>
  <si>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</si>
  <si>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</si>
  <si>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</si>
  <si>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</si>
  <si>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</si>
  <si>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</si>
  <si>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</si>
  <si>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</si>
  <si>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</si>
  <si>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</si>
  <si>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</si>
  <si>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</si>
  <si>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</si>
  <si>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</si>
  <si>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</si>
  <si>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</si>
  <si>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</si>
  <si>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</si>
  <si>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</si>
  <si>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</si>
  <si>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</si>
  <si>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</si>
  <si>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</si>
  <si>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</si>
  <si>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</si>
  <si>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</si>
  <si>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</si>
  <si>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</si>
  <si>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</si>
  <si>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</si>
  <si>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</si>
  <si>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</si>
  <si>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</si>
  <si>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</si>
  <si>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</si>
  <si>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</si>
  <si>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</si>
  <si>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</si>
  <si>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</si>
  <si>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</si>
  <si>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</si>
  <si>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</si>
  <si>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</si>
  <si>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</si>
  <si>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</si>
  <si>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</si>
  <si>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</si>
  <si>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</si>
  <si>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</si>
  <si>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</si>
  <si>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</si>
  <si>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</si>
  <si>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</si>
  <si>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</si>
  <si>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</si>
  <si>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</si>
  <si>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</si>
  <si>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</si>
  <si>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</si>
  <si>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</si>
  <si>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</si>
  <si>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</si>
  <si>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</si>
  <si>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</si>
  <si>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</si>
  <si>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</si>
  <si>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</si>
  <si>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</si>
  <si>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</si>
  <si>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</si>
  <si>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</si>
  <si>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</si>
  <si>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</si>
  <si>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</si>
  <si>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</si>
  <si>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</si>
  <si>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</si>
  <si>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</si>
  <si>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</si>
  <si>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</si>
  <si>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</si>
  <si>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</si>
  <si>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</si>
  <si>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</si>
  <si>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</si>
  <si>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</si>
  <si>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</si>
  <si>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</si>
  <si>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</si>
  <si>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</si>
  <si>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</si>
  <si>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</si>
  <si>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</si>
  <si>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</si>
  <si>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</si>
  <si>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</si>
  <si>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</si>
  <si>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</si>
  <si>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</si>
  <si>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</si>
  <si>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</si>
  <si>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</si>
  <si>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</si>
  <si>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</si>
  <si>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</si>
  <si>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</si>
  <si>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</si>
  <si>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</si>
  <si>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</si>
  <si>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</si>
  <si>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</si>
  <si>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</si>
  <si>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</si>
  <si>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</si>
  <si>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</si>
  <si>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</si>
  <si>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</si>
  <si>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</si>
  <si>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</si>
  <si>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</si>
  <si>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</si>
  <si>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</si>
  <si>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</si>
  <si>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</si>
  <si>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</si>
  <si>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</si>
  <si>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</si>
  <si>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</si>
  <si>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</si>
  <si>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</si>
  <si>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</si>
  <si>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</si>
  <si>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</si>
  <si>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</si>
  <si>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</si>
  <si>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</si>
  <si>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</si>
  <si>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</si>
  <si>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</si>
  <si>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</si>
  <si>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</si>
  <si>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</si>
  <si>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</si>
  <si>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</si>
  <si>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</si>
  <si>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</si>
  <si>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</si>
  <si>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</si>
  <si>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</si>
  <si>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</si>
  <si>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</si>
  <si>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</si>
  <si>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</si>
  <si>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</si>
  <si>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</si>
  <si>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</si>
  <si>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</si>
  <si>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</si>
  <si>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</si>
  <si>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</si>
  <si>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</si>
  <si>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</si>
  <si>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</si>
  <si>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</si>
  <si>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</si>
  <si>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</si>
  <si>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</si>
  <si>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</si>
  <si>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</si>
  <si>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</si>
  <si>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</si>
  <si>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</si>
  <si>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</si>
  <si>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</si>
  <si>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</si>
  <si>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</si>
  <si>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</si>
  <si>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</si>
  <si>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</si>
  <si>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</si>
  <si>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</si>
  <si>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</si>
  <si>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</si>
  <si>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</si>
  <si>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</si>
  <si>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</si>
  <si>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</si>
  <si>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</si>
  <si>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</si>
  <si>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</si>
  <si>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</si>
  <si>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</si>
  <si>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</si>
  <si>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</si>
  <si>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</si>
  <si>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</si>
  <si>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</si>
  <si>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</si>
  <si>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</si>
  <si>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</si>
  <si>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</si>
  <si>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</si>
  <si>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</si>
  <si>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</si>
  <si>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</si>
  <si>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</si>
  <si>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</si>
  <si>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</si>
  <si>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</si>
  <si>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</si>
  <si>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</si>
  <si>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</si>
  <si>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</si>
  <si>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</si>
  <si>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</si>
  <si>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</si>
  <si>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</si>
  <si>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</si>
  <si>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</si>
  <si>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</si>
  <si>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</si>
  <si>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</si>
  <si>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</si>
  <si>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</si>
  <si>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</si>
  <si>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</si>
  <si>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</si>
  <si>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</si>
  <si>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</si>
  <si>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</si>
  <si>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</si>
  <si>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</si>
  <si>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</si>
  <si>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</si>
  <si>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</si>
  <si>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</si>
  <si>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</si>
  <si>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</si>
  <si>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</si>
  <si>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</si>
  <si>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</si>
  <si>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</si>
  <si>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</si>
  <si>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</si>
  <si>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</si>
  <si>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</si>
  <si>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</si>
  <si>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</si>
  <si>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</si>
  <si>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</si>
  <si>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</si>
  <si>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</si>
  <si>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</si>
  <si>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</si>
  <si>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</si>
  <si>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</si>
  <si>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</si>
  <si>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</si>
  <si>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</si>
  <si>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</si>
  <si>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</si>
  <si>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</si>
  <si>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</si>
  <si>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</si>
  <si>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</si>
  <si>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</si>
  <si>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</si>
  <si>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</si>
  <si>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</si>
  <si>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</si>
  <si>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</si>
  <si>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</si>
  <si>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</si>
  <si>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</si>
  <si>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</si>
  <si>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</si>
  <si>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</si>
  <si>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</si>
  <si>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</si>
  <si>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</si>
  <si>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</si>
  <si>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</si>
  <si>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</si>
  <si>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</si>
  <si>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</si>
  <si>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</si>
  <si>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</si>
  <si>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</si>
  <si>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</si>
  <si>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</si>
  <si>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</si>
  <si>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</si>
  <si>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</si>
  <si>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</si>
  <si>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</si>
  <si>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</si>
  <si>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</si>
  <si>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</si>
  <si>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</si>
  <si>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</si>
  <si>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</si>
  <si>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</si>
  <si>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</si>
  <si>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</si>
  <si>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</si>
  <si>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</si>
  <si>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</si>
  <si>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</si>
  <si>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</si>
  <si>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</si>
  <si>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</si>
  <si>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</si>
  <si>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</si>
  <si>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</si>
  <si>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</si>
  <si>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</si>
  <si>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</si>
  <si>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</si>
  <si>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</si>
  <si>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</si>
  <si>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</si>
  <si>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</si>
  <si>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</si>
  <si>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</si>
  <si>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</si>
  <si>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</si>
  <si>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</si>
  <si>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</si>
  <si>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</si>
  <si>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</si>
  <si>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</si>
  <si>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</si>
  <si>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</si>
  <si>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</si>
  <si>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</si>
  <si>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</si>
  <si>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</si>
  <si>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</si>
  <si>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</si>
  <si>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</si>
  <si>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</si>
  <si>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</si>
  <si>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</si>
  <si>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</si>
  <si>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</si>
  <si>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</si>
  <si>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</si>
  <si>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</si>
  <si>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</si>
  <si>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</si>
  <si>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</si>
  <si>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</si>
  <si>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</si>
  <si>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</si>
  <si>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</si>
  <si>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</si>
  <si>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</si>
  <si>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</si>
  <si>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</si>
  <si>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</si>
  <si>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</si>
  <si>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</si>
  <si>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</si>
  <si>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</si>
  <si>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</si>
  <si>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</si>
  <si>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</si>
  <si>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</si>
  <si>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</si>
  <si>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</si>
  <si>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</si>
  <si>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</si>
  <si>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</si>
  <si>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</si>
  <si>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</si>
  <si>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</si>
  <si>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</si>
  <si>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</si>
  <si>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</si>
  <si>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</si>
  <si>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</si>
  <si>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</si>
  <si>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</si>
  <si>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</si>
  <si>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</si>
  <si>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</si>
  <si>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</si>
  <si>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</si>
  <si>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</si>
  <si>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</si>
  <si>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</si>
  <si>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</si>
  <si>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</si>
  <si>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</si>
  <si>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</si>
  <si>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</si>
  <si>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</si>
  <si>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</si>
  <si>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</si>
  <si>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</si>
  <si>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</si>
  <si>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</si>
  <si>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</si>
  <si>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</si>
  <si>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</si>
  <si>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</si>
  <si>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</si>
  <si>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</si>
  <si>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</si>
  <si>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</si>
  <si>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</si>
  <si>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</si>
  <si>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</si>
  <si>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</si>
  <si>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</si>
  <si>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</si>
  <si>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</si>
  <si>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</si>
  <si>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</si>
  <si>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</si>
  <si>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</si>
  <si>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</si>
  <si>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</si>
  <si>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</si>
  <si>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</si>
  <si>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</si>
  <si>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</si>
  <si>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</si>
  <si>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</si>
  <si>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</si>
  <si>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</si>
  <si>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</si>
  <si>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</si>
  <si>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</si>
  <si>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</si>
  <si>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</si>
  <si>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</si>
  <si>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</si>
  <si>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</si>
  <si>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</si>
  <si>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</si>
  <si>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</si>
  <si>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</si>
  <si>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</si>
  <si>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</si>
  <si>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</si>
  <si>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</si>
  <si>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</si>
  <si>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</si>
  <si>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</si>
  <si>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</si>
  <si>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</si>
  <si>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</si>
  <si>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</si>
  <si>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</si>
  <si>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</si>
  <si>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</si>
  <si>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</si>
  <si>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</si>
  <si>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</si>
  <si>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</si>
  <si>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</si>
  <si>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</si>
  <si>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</si>
  <si>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</si>
  <si>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</si>
  <si>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</si>
  <si>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</si>
  <si>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</si>
  <si>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</si>
  <si>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</si>
  <si>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</si>
  <si>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</si>
  <si>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</si>
  <si>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</si>
  <si>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</si>
  <si>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</si>
  <si>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</si>
  <si>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</si>
  <si>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</si>
  <si>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</si>
  <si>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</si>
  <si>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</si>
  <si>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</si>
  <si>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</si>
  <si>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</si>
  <si>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</si>
  <si>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</si>
  <si>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</si>
  <si>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</si>
  <si>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</si>
  <si>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</si>
  <si>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</si>
  <si>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</si>
  <si>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</si>
  <si>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</si>
  <si>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</si>
  <si>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</si>
  <si>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</si>
  <si>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</si>
  <si>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</si>
  <si>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</si>
  <si>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</si>
  <si>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</si>
  <si>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</si>
  <si>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</si>
  <si>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</si>
  <si>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</si>
  <si>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</si>
  <si>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</si>
  <si>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</si>
  <si>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</si>
  <si>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</si>
  <si>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</si>
  <si>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</si>
  <si>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</si>
  <si>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</si>
  <si>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</si>
  <si>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</si>
  <si>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</si>
  <si>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</si>
  <si>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</si>
  <si>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</si>
  <si>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</si>
  <si>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</si>
  <si>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</si>
  <si>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</si>
  <si>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</si>
  <si>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</si>
  <si>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</si>
  <si>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</si>
  <si>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</si>
  <si>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</si>
  <si>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</si>
  <si>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</si>
  <si>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</si>
  <si>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</si>
  <si>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</si>
  <si>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</si>
  <si>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</si>
  <si>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</si>
  <si>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</si>
  <si>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</si>
  <si>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</si>
  <si>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</si>
  <si>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</si>
  <si>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</si>
  <si>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</si>
  <si>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</si>
  <si>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</si>
  <si>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</si>
  <si>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</si>
  <si>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</si>
  <si>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</si>
  <si>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</si>
  <si>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</si>
  <si>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</si>
  <si>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</si>
  <si>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</si>
  <si>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</si>
  <si>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</si>
  <si>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</si>
  <si>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</si>
  <si>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</si>
  <si>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</si>
  <si>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</si>
  <si>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</si>
  <si>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</si>
  <si>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</si>
  <si>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</si>
  <si>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</si>
  <si>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</si>
  <si>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</si>
  <si>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</si>
  <si>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</si>
  <si>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</si>
  <si>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</si>
  <si>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</si>
  <si>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</si>
  <si>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</si>
  <si>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</si>
  <si>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</si>
  <si>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</si>
  <si>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</si>
  <si>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</si>
  <si>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</si>
  <si>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</si>
  <si>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</si>
  <si>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</si>
  <si>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</si>
  <si>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</si>
  <si>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</si>
  <si>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</si>
  <si>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</si>
  <si>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</si>
  <si>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</si>
  <si>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</si>
  <si>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</si>
  <si>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</si>
  <si>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</si>
  <si>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</si>
  <si>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</si>
  <si>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</si>
  <si>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</si>
  <si>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</si>
  <si>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</si>
  <si>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</si>
  <si>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</si>
  <si>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</si>
  <si>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</si>
  <si>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</si>
  <si>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</si>
  <si>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</si>
  <si>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</si>
  <si>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</si>
  <si>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</si>
  <si>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</si>
  <si>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</si>
  <si>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</si>
  <si>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</si>
  <si>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</si>
  <si>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</si>
  <si>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</si>
  <si>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</si>
  <si>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</si>
  <si>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</si>
  <si>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</si>
  <si>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</si>
  <si>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</si>
  <si>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</si>
  <si>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</si>
  <si>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</si>
  <si>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</si>
  <si>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</si>
  <si>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</si>
  <si>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</si>
  <si>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</si>
  <si>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</si>
  <si>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</si>
  <si>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</si>
  <si>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</si>
  <si>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</si>
  <si>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</si>
  <si>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</si>
  <si>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</si>
  <si>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</si>
  <si>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</si>
  <si>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</si>
  <si>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</si>
  <si>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</si>
  <si>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</si>
  <si>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</si>
  <si>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</si>
  <si>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</si>
  <si>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</si>
  <si>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</si>
  <si>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</si>
  <si>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</si>
  <si>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</si>
  <si>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</si>
  <si>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</si>
  <si>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</si>
  <si>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</si>
  <si>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</si>
  <si>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</si>
  <si>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</si>
  <si>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</si>
  <si>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</si>
  <si>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</si>
  <si>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</si>
  <si>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</si>
  <si>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</si>
  <si>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</si>
  <si>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</si>
  <si>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</si>
  <si>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</si>
  <si>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</si>
  <si>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</si>
  <si>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</si>
  <si>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</si>
  <si>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</si>
  <si>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</si>
  <si>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</si>
  <si>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</si>
  <si>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</si>
  <si>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</si>
  <si>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</si>
  <si>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</si>
  <si>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</si>
  <si>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</si>
  <si>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</si>
  <si>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</si>
  <si>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</si>
  <si>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</si>
  <si>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</si>
  <si>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</si>
  <si>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</si>
  <si>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</si>
  <si>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</si>
  <si>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</si>
  <si>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</si>
  <si>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</si>
  <si>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</si>
  <si>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</si>
  <si>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</si>
  <si>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</si>
  <si>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</si>
  <si>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</si>
  <si>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</si>
  <si>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</si>
  <si>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</si>
  <si>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</si>
  <si>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</si>
  <si>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</si>
  <si>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</si>
  <si>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</si>
  <si>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</si>
  <si>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</si>
  <si>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</si>
  <si>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</si>
  <si>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</si>
  <si>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</si>
  <si>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</si>
  <si>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</si>
  <si>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</si>
  <si>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</si>
  <si>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</si>
  <si>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</si>
  <si>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</si>
  <si>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</si>
  <si>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</si>
  <si>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</si>
  <si>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</si>
  <si>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</si>
  <si>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</si>
  <si>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</si>
  <si>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</si>
  <si>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</si>
  <si>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</si>
  <si>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</si>
  <si>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</si>
  <si>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</si>
  <si>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</si>
  <si>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</si>
  <si>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</si>
  <si>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</si>
  <si>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</si>
  <si>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</si>
  <si>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</si>
  <si>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</si>
  <si>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</si>
  <si>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</si>
  <si>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</si>
  <si>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</si>
  <si>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</si>
  <si>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</si>
  <si>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</si>
  <si>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</si>
  <si>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</si>
  <si>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</si>
  <si>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</si>
  <si>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</si>
  <si>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</si>
  <si>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</si>
  <si>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</si>
  <si>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</si>
  <si>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</si>
  <si>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</si>
  <si>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</si>
  <si>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</si>
  <si>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</si>
  <si>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</si>
  <si>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</si>
  <si>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</si>
  <si>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</si>
  <si>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</si>
  <si>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</si>
  <si>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</si>
  <si>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</si>
  <si>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</si>
  <si>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</si>
  <si>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</si>
  <si>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</si>
  <si>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</si>
  <si>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</si>
  <si>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</si>
  <si>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</si>
  <si>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</si>
  <si>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</si>
  <si>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</si>
  <si>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</si>
  <si>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</si>
  <si>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</si>
  <si>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</si>
  <si>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</si>
  <si>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</si>
  <si>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</si>
  <si>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</si>
  <si>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</si>
  <si>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</si>
  <si>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</si>
  <si>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</si>
  <si>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</si>
  <si>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</si>
  <si>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</si>
  <si>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</si>
  <si>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</si>
  <si>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</si>
  <si>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</si>
  <si>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</si>
  <si>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</si>
  <si>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</si>
  <si>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</si>
  <si>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</si>
  <si>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</si>
  <si>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</si>
  <si>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</si>
  <si>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</si>
  <si>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</si>
  <si>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</si>
  <si>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</si>
  <si>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</si>
  <si>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</si>
  <si>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</si>
  <si>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</si>
  <si>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</si>
  <si>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</si>
  <si>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</si>
  <si>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</si>
  <si>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</si>
  <si>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</si>
  <si>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</si>
  <si>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</si>
  <si>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</si>
  <si>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</si>
  <si>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</si>
  <si>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</si>
  <si>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</si>
  <si>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</si>
  <si>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</si>
  <si>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</si>
  <si>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</si>
  <si>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</si>
  <si>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</si>
  <si>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</si>
  <si>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</si>
  <si>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</si>
  <si>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</si>
  <si>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</si>
  <si>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</si>
  <si>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</si>
  <si>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</si>
  <si>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</si>
  <si>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</si>
  <si>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</si>
  <si>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</si>
  <si>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</si>
  <si>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</si>
  <si>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</si>
  <si>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</si>
  <si>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</si>
  <si>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</si>
  <si>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</si>
  <si>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</si>
  <si>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</si>
  <si>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</si>
  <si>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</si>
  <si>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</si>
  <si>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</si>
  <si>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</si>
  <si>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</si>
  <si>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</si>
  <si>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</si>
  <si>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</si>
  <si>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</si>
  <si>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</si>
  <si>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</si>
  <si>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</si>
  <si>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</si>
  <si>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</si>
  <si>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</si>
  <si>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</si>
  <si>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</si>
  <si>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</si>
  <si>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</si>
  <si>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</si>
  <si>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</si>
  <si>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</si>
  <si>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</si>
  <si>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</si>
  <si>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</si>
  <si>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</si>
  <si>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</si>
  <si>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</si>
  <si>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</si>
  <si>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</si>
  <si>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</si>
  <si>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</si>
  <si>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</si>
  <si>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</si>
  <si>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</si>
  <si>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</si>
  <si>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</si>
  <si>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</si>
  <si>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</si>
  <si>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</si>
  <si>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</si>
  <si>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</si>
  <si>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</si>
  <si>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</si>
  <si>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</si>
  <si>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</si>
  <si>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</si>
  <si>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</si>
  <si>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</si>
  <si>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</si>
  <si>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</si>
  <si>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</si>
  <si>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</si>
  <si>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</si>
  <si>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</si>
  <si>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</si>
  <si>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</si>
  <si>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</si>
  <si>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</si>
  <si>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</si>
  <si>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</si>
  <si>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</si>
  <si>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</si>
  <si>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</si>
  <si>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</si>
  <si>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</si>
  <si>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</si>
  <si>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</si>
  <si>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</si>
  <si>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</si>
  <si>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</si>
  <si>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</si>
  <si>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</si>
  <si>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</si>
  <si>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</si>
  <si>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</si>
  <si>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</si>
  <si>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</si>
  <si>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</si>
  <si>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</si>
  <si>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</si>
  <si>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</si>
  <si>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</si>
  <si>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</si>
  <si>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</si>
  <si>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</si>
  <si>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</si>
  <si>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</si>
  <si>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</si>
  <si>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</si>
  <si>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</si>
  <si>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</si>
  <si>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</si>
  <si>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</si>
  <si>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</si>
  <si>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</si>
  <si>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</si>
  <si>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</si>
  <si>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</si>
  <si>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</si>
  <si>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</si>
  <si>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</si>
  <si>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</si>
  <si>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</si>
  <si>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</si>
  <si>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</si>
  <si>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</si>
  <si>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</si>
  <si>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</si>
  <si>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</si>
  <si>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</si>
  <si>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</si>
  <si>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</si>
  <si>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</si>
  <si>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</si>
  <si>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</si>
  <si>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</si>
  <si>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</si>
  <si>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</si>
  <si>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</si>
  <si>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</si>
  <si>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</si>
  <si>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</si>
  <si>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</si>
  <si>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</si>
  <si>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</si>
  <si>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</si>
  <si>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</si>
  <si>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</si>
  <si>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</si>
  <si>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</si>
  <si>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</si>
  <si>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</si>
  <si>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</si>
  <si>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</si>
  <si>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</si>
  <si>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</si>
  <si>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</si>
  <si>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</si>
  <si>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</si>
  <si>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</si>
  <si>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</si>
  <si>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</si>
  <si>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</si>
  <si>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</si>
  <si>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</si>
  <si>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</si>
  <si>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</si>
  <si>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</si>
  <si>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</si>
  <si>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</si>
  <si>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</si>
  <si>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</si>
  <si>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</si>
  <si>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</si>
  <si>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</si>
  <si>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</si>
  <si>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</si>
  <si>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</si>
  <si>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</si>
  <si>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</si>
  <si>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</si>
  <si>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</si>
  <si>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</si>
  <si>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</si>
  <si>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</si>
  <si>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</si>
  <si>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</si>
  <si>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</si>
  <si>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</si>
  <si>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</si>
  <si>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</si>
  <si>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</si>
  <si>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</si>
  <si>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</si>
  <si>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</si>
  <si>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</si>
  <si>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</si>
  <si>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</si>
  <si>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</si>
  <si>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</si>
  <si>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</si>
  <si>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</si>
  <si>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</si>
  <si>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</si>
  <si>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</si>
  <si>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</si>
  <si>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</si>
  <si>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</si>
  <si>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</si>
  <si>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</si>
  <si>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</si>
  <si>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</si>
  <si>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</si>
  <si>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</si>
  <si>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</si>
  <si>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</si>
  <si>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</si>
  <si>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</si>
  <si>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</si>
  <si>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</si>
  <si>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</si>
  <si>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</si>
  <si>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</si>
  <si>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</si>
  <si>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</si>
  <si>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</si>
  <si>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</si>
  <si>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</si>
  <si>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</si>
  <si>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</si>
  <si>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</si>
  <si>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</si>
  <si>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</si>
  <si>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</si>
  <si>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</si>
  <si>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</si>
  <si>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</si>
  <si>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</si>
  <si>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</si>
  <si>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</si>
  <si>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</si>
  <si>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</si>
  <si>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</si>
  <si>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</si>
  <si>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</si>
  <si>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</si>
  <si>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</si>
  <si>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</si>
  <si>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</si>
  <si>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</si>
  <si>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</si>
  <si>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</si>
  <si>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</si>
  <si>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</si>
  <si>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</si>
  <si>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</si>
  <si>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</si>
  <si>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</si>
  <si>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</si>
  <si>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</si>
  <si>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</si>
  <si>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</si>
  <si>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</si>
  <si>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</si>
  <si>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</si>
  <si>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</si>
  <si>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</si>
  <si>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</si>
  <si>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</si>
  <si>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</si>
  <si>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</si>
  <si>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</si>
  <si>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</si>
  <si>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</si>
  <si>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</si>
  <si>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</si>
  <si>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</si>
  <si>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</si>
  <si>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</si>
  <si>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</si>
  <si>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</si>
  <si>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</si>
  <si>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</si>
  <si>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</si>
  <si>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</si>
  <si>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</si>
  <si>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</si>
  <si>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</si>
  <si>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</si>
  <si>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</si>
  <si>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</si>
  <si>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</si>
  <si>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</si>
  <si>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</si>
  <si>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</si>
  <si>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</si>
  <si>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</si>
  <si>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</si>
  <si>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</si>
  <si>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</si>
  <si>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</si>
  <si>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</si>
  <si>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</si>
  <si>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</si>
  <si>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</si>
  <si>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</si>
  <si>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</si>
  <si>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</si>
  <si>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</si>
  <si>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</si>
  <si>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</si>
  <si>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</si>
  <si>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</si>
  <si>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</si>
  <si>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</si>
  <si>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</si>
  <si>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</si>
  <si>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</si>
  <si>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</si>
  <si>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</si>
  <si>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</si>
  <si>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</si>
  <si>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</si>
  <si>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</si>
  <si>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</si>
  <si>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</si>
  <si>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</si>
  <si>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</si>
  <si>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</si>
  <si>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</si>
  <si>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</si>
  <si>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</si>
  <si>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</si>
  <si>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</si>
  <si>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</si>
  <si>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</si>
  <si>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</si>
  <si>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</si>
  <si>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</si>
  <si>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</si>
  <si>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</si>
  <si>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</si>
  <si>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</si>
  <si>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</si>
  <si>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</si>
  <si>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</si>
  <si>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</si>
  <si>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</si>
  <si>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</si>
  <si>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</si>
  <si>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</si>
  <si>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</si>
  <si>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</si>
  <si>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</si>
  <si>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</si>
  <si>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</si>
  <si>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</si>
  <si>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</si>
  <si>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</si>
  <si>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</si>
  <si>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</si>
  <si>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</si>
  <si>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</si>
  <si>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</si>
  <si>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</si>
  <si>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</si>
  <si>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</si>
  <si>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</si>
  <si>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</si>
  <si>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</si>
  <si>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</si>
  <si>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</si>
  <si>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</si>
  <si>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</si>
  <si>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</si>
  <si>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</si>
  <si>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</si>
  <si>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</si>
  <si>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</si>
  <si>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</si>
  <si>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</si>
  <si>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</si>
  <si>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</si>
  <si>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</si>
  <si>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</si>
  <si>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</si>
  <si>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</si>
  <si>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</si>
  <si>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</si>
  <si>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</si>
  <si>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</si>
  <si>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</si>
  <si>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</si>
  <si>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</si>
  <si>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</si>
  <si>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</si>
  <si>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</si>
  <si>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</si>
  <si>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</si>
  <si>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</si>
  <si>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</si>
  <si>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</si>
  <si>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</si>
  <si>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</si>
  <si>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</si>
  <si>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</si>
  <si>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</si>
  <si>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</si>
  <si>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</si>
  <si>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</si>
  <si>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</si>
  <si>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</si>
  <si>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</si>
  <si>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</si>
  <si>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</si>
  <si>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</si>
  <si>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</si>
  <si>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</si>
  <si>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</si>
  <si>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</si>
  <si>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</si>
  <si>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</si>
  <si>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</si>
  <si>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</si>
  <si>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</si>
  <si>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</si>
  <si>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</si>
  <si>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</si>
  <si>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</si>
  <si>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</si>
  <si>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</si>
  <si>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</si>
  <si>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</si>
  <si>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</si>
  <si>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</si>
  <si>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</si>
  <si>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</si>
  <si>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</si>
  <si>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</si>
  <si>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</si>
  <si>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</si>
  <si>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</si>
  <si>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</si>
  <si>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</si>
  <si>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</si>
  <si>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</si>
  <si>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</si>
  <si>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</si>
  <si>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</si>
  <si>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</si>
  <si>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</si>
  <si>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</si>
  <si>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</si>
  <si>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</si>
  <si>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</si>
  <si>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</si>
  <si>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</si>
  <si>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</si>
  <si>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</si>
  <si>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</si>
  <si>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</si>
  <si>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</si>
  <si>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</si>
  <si>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</si>
  <si>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</si>
  <si>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</si>
  <si>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</si>
  <si>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</si>
  <si>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</si>
  <si>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</si>
  <si>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</si>
  <si>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</si>
  <si>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</si>
  <si>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</si>
  <si>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</si>
  <si>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</si>
  <si>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</si>
  <si>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</si>
  <si>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</si>
  <si>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</si>
  <si>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</si>
  <si>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</si>
  <si>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</si>
  <si>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</si>
  <si>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</si>
  <si>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</si>
  <si>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</si>
  <si>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</si>
  <si>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</si>
  <si>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</si>
  <si>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</si>
  <si>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</si>
  <si>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</si>
  <si>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</si>
  <si>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</si>
  <si>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</si>
  <si>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</si>
  <si>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</si>
  <si>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</si>
  <si>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</si>
  <si>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</si>
  <si>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</si>
  <si>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</si>
  <si>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</si>
  <si>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</si>
  <si>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</si>
  <si>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</si>
  <si>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</si>
  <si>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</si>
  <si>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</si>
  <si>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</si>
  <si>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</si>
  <si>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</si>
  <si>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</si>
  <si>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</si>
  <si>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</si>
  <si>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</si>
  <si>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</si>
  <si>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</si>
  <si>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</si>
  <si>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</si>
  <si>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</si>
  <si>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</si>
  <si>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</si>
  <si>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</si>
  <si>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</si>
  <si>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</si>
  <si>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</si>
  <si>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</si>
  <si>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</si>
  <si>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</si>
  <si>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</si>
  <si>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</si>
  <si>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</si>
  <si>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</si>
  <si>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</si>
  <si>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</si>
  <si>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</si>
  <si>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</si>
  <si>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</si>
  <si>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</si>
  <si>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</si>
  <si>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</si>
  <si>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</si>
  <si>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</si>
  <si>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</si>
  <si>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</si>
  <si>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</si>
  <si>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</si>
  <si>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</si>
  <si>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</si>
  <si>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</si>
  <si>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</si>
  <si>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</si>
  <si>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</si>
  <si>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</si>
  <si>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</si>
  <si>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</si>
  <si>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</si>
  <si>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</si>
  <si>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</si>
  <si>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</si>
  <si>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</si>
  <si>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</si>
  <si>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</si>
  <si>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</si>
  <si>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</si>
  <si>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</si>
  <si>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</si>
  <si>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</si>
  <si>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</si>
  <si>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</si>
  <si>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</si>
  <si>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</si>
  <si>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</si>
  <si>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</si>
  <si>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</si>
  <si>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</si>
  <si>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</si>
  <si>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</si>
  <si>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</si>
  <si>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</si>
  <si>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</si>
  <si>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</si>
  <si>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</si>
  <si>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</si>
  <si>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</si>
  <si>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</si>
  <si>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</si>
  <si>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</si>
  <si>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</si>
  <si>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</si>
  <si>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</si>
  <si>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</si>
  <si>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</si>
  <si>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</si>
  <si>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</si>
  <si>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</si>
  <si>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</si>
  <si>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</si>
  <si>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</si>
  <si>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</si>
  <si>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</si>
  <si>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</si>
  <si>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</si>
  <si>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</si>
  <si>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</si>
  <si>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</si>
  <si>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</si>
  <si>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</si>
  <si>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</si>
  <si>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</si>
  <si>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</si>
  <si>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</si>
  <si>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</si>
  <si>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</si>
  <si>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</si>
  <si>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</si>
  <si>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</si>
  <si>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</si>
  <si>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</si>
  <si>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</si>
  <si>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</si>
  <si>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</si>
  <si>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</si>
  <si>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</si>
  <si>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</si>
  <si>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</si>
  <si>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</si>
  <si>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</si>
  <si>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</si>
  <si>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</si>
  <si>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</si>
  <si>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</si>
  <si>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</si>
  <si>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</si>
  <si>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</si>
  <si>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</si>
  <si>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</si>
  <si>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</si>
  <si>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</si>
  <si>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</si>
  <si>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</si>
  <si>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</si>
  <si>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</si>
  <si>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</si>
  <si>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</si>
  <si>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</si>
  <si>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</si>
  <si>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</si>
  <si>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</si>
  <si>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</si>
  <si>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</si>
  <si>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</si>
  <si>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</si>
  <si>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</si>
  <si>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</si>
  <si>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</si>
  <si>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</si>
  <si>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</si>
  <si>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</si>
  <si>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</si>
  <si>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</si>
  <si>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</si>
  <si>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</si>
  <si>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</si>
  <si>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</si>
  <si>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</si>
  <si>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</si>
  <si>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</si>
  <si>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</si>
  <si>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</si>
  <si>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</si>
  <si>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</si>
  <si>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</si>
  <si>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</si>
  <si>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</si>
  <si>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</si>
  <si>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</si>
  <si>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</si>
  <si>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</si>
  <si>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</si>
  <si>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</si>
  <si>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</si>
  <si>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</si>
  <si>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</si>
  <si>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</si>
  <si>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</si>
  <si>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</si>
  <si>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</si>
  <si>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</si>
  <si>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</si>
  <si>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</si>
  <si>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</si>
  <si>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</si>
  <si>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</si>
  <si>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</si>
  <si>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</si>
  <si>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</si>
  <si>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</si>
  <si>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</si>
  <si>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</si>
  <si>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</si>
  <si>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</si>
  <si>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</si>
  <si>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</si>
  <si>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</si>
  <si>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</si>
  <si>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</si>
  <si>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</si>
  <si>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</si>
  <si>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</si>
  <si>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</si>
  <si>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</si>
  <si>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</si>
  <si>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</si>
  <si>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</si>
  <si>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</si>
  <si>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</si>
  <si>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</si>
  <si>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</si>
  <si>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</si>
  <si>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</si>
  <si>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</si>
  <si>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</si>
  <si>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</si>
  <si>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</si>
  <si>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</si>
  <si>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</si>
  <si>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</si>
  <si>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</si>
  <si>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</si>
  <si>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</si>
  <si>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</si>
  <si>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</si>
  <si>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</si>
  <si>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</si>
  <si>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</si>
  <si>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</si>
  <si>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</si>
  <si>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</si>
  <si>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</si>
  <si>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</si>
  <si>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</si>
  <si>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</si>
  <si>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</si>
  <si>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</si>
  <si>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</si>
  <si>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</si>
  <si>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</si>
  <si>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</si>
  <si>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</si>
  <si>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</si>
  <si>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</si>
  <si>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</si>
  <si>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</si>
  <si>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</si>
  <si>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</si>
  <si>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</si>
  <si>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</si>
  <si>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</si>
  <si>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</si>
  <si>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</si>
  <si>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</si>
  <si>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</si>
  <si>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</si>
  <si>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</si>
  <si>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</si>
  <si>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</si>
  <si>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</si>
  <si>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</si>
  <si>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</si>
  <si>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</si>
  <si>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</si>
  <si>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</si>
  <si>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</si>
  <si>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</si>
  <si>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</si>
  <si>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</si>
  <si>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</si>
  <si>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</si>
  <si>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</si>
  <si>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</si>
  <si>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</si>
  <si>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</si>
  <si>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</si>
  <si>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</si>
  <si>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</si>
  <si>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</si>
  <si>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</si>
  <si>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</si>
  <si>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</si>
  <si>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</si>
  <si>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</si>
  <si>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</si>
  <si>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</si>
  <si>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</si>
  <si>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</si>
  <si>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</si>
  <si>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</si>
  <si>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</si>
  <si>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</si>
  <si>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</si>
  <si>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</si>
  <si>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</si>
  <si>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</si>
  <si>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</si>
  <si>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</si>
  <si>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</si>
  <si>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</si>
  <si>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</si>
  <si>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</si>
  <si>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</si>
  <si>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</si>
  <si>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</si>
  <si>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</si>
  <si>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</si>
  <si>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</si>
  <si>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</si>
  <si>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</si>
  <si>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</si>
  <si>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</si>
  <si>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</si>
  <si>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</si>
  <si>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</si>
  <si>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</si>
  <si>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</si>
  <si>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</si>
  <si>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</si>
  <si>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</si>
  <si>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</si>
  <si>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</si>
  <si>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</si>
  <si>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</si>
  <si>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</si>
  <si>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</si>
  <si>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</si>
  <si>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</si>
  <si>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</si>
  <si>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</si>
  <si>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</si>
  <si>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</si>
  <si>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</si>
  <si>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</si>
  <si>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</si>
  <si>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</si>
  <si>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</si>
  <si>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</si>
  <si>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</si>
  <si>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</si>
  <si>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</si>
  <si>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</si>
  <si>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</si>
  <si>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</si>
  <si>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</si>
  <si>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</si>
  <si>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</si>
  <si>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</si>
  <si>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</si>
  <si>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</si>
  <si>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</si>
  <si>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</si>
  <si>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</si>
  <si>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</si>
  <si>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</si>
  <si>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</si>
  <si>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</si>
  <si>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</si>
  <si>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</si>
  <si>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</si>
  <si>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</si>
  <si>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</si>
  <si>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</si>
  <si>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</si>
  <si>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</si>
  <si>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</si>
  <si>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</si>
  <si>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</si>
  <si>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</si>
  <si>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</si>
  <si>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</si>
  <si>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</si>
  <si>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</si>
  <si>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</si>
  <si>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</si>
  <si>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</si>
  <si>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</si>
  <si>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</si>
  <si>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</si>
  <si>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</si>
  <si>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</si>
  <si>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</si>
  <si>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</si>
  <si>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</si>
  <si>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</si>
  <si>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</si>
  <si>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</si>
  <si>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</si>
  <si>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</si>
  <si>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</si>
  <si>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</si>
  <si>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</si>
  <si>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</si>
  <si>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</si>
  <si>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</si>
  <si>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</si>
  <si>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</si>
  <si>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</si>
  <si>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</si>
  <si>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</si>
  <si>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</si>
  <si>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</si>
  <si>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</si>
  <si>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</si>
  <si>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</si>
  <si>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</si>
  <si>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</si>
  <si>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</si>
  <si>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</si>
  <si>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</si>
  <si>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</si>
  <si>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</si>
  <si>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</si>
  <si>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</si>
  <si>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</si>
  <si>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</si>
  <si>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</si>
  <si>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</si>
  <si>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</si>
  <si>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</si>
  <si>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</si>
  <si>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</si>
  <si>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</si>
  <si>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</si>
  <si>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</si>
  <si>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</si>
  <si>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</si>
  <si>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</si>
  <si>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</si>
  <si>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</si>
  <si>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</si>
  <si>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</si>
  <si>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</si>
  <si>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</si>
  <si>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</si>
  <si>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</si>
  <si>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</si>
  <si>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</si>
  <si>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</si>
  <si>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</si>
  <si>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</si>
  <si>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</si>
  <si>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</si>
  <si>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</si>
  <si>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</si>
  <si>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</si>
  <si>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</si>
  <si>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</si>
  <si>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</si>
  <si>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</si>
  <si>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</si>
  <si>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</si>
  <si>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</si>
  <si>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</si>
  <si>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</si>
  <si>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</si>
  <si>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</si>
  <si>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</si>
  <si>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</si>
  <si>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</si>
  <si>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</si>
  <si>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</si>
  <si>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</si>
  <si>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</si>
  <si>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</si>
  <si>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</si>
  <si>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</si>
  <si>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</si>
  <si>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</si>
  <si>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</si>
  <si>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</si>
  <si>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</si>
  <si>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</si>
  <si>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</si>
  <si>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</si>
  <si>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</si>
  <si>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</si>
  <si>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</si>
  <si>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</si>
  <si>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</si>
  <si>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</si>
  <si>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</si>
  <si>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</si>
  <si>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</si>
  <si>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</si>
  <si>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</si>
  <si>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</si>
  <si>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</si>
  <si>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</si>
  <si>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</si>
  <si>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</si>
  <si>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</si>
  <si>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</si>
  <si>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</si>
  <si>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</si>
  <si>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</si>
  <si>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</si>
  <si>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</si>
  <si>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</si>
  <si>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</si>
  <si>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</si>
  <si>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</si>
  <si>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</si>
  <si>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</si>
  <si>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</si>
  <si>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</si>
  <si>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</si>
  <si>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</si>
  <si>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</si>
  <si>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</si>
  <si>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</si>
  <si>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</si>
  <si>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</si>
  <si>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</si>
  <si>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</si>
  <si>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</si>
  <si>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</si>
  <si>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</si>
  <si>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</si>
  <si>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</si>
  <si>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</si>
  <si>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</si>
  <si>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</si>
  <si>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</si>
  <si>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</si>
  <si>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</si>
  <si>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</si>
  <si>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</si>
  <si>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</si>
  <si>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</si>
  <si>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</si>
  <si>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</si>
  <si>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</si>
  <si>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</si>
  <si>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</si>
  <si>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</si>
  <si>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</si>
  <si>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</si>
  <si>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</si>
  <si>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</si>
  <si>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</si>
  <si>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</si>
  <si>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</si>
  <si>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</si>
  <si>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</si>
  <si>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</si>
  <si>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</si>
  <si>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</si>
  <si>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</si>
  <si>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</si>
  <si>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</si>
  <si>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</si>
  <si>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</si>
  <si>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</si>
  <si>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</si>
  <si>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</si>
  <si>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</si>
  <si>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</si>
  <si>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</si>
  <si>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</si>
  <si>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</si>
  <si>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</si>
  <si>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</si>
  <si>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</si>
  <si>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</si>
  <si>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</si>
  <si>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</si>
  <si>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</si>
  <si>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</si>
  <si>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</si>
  <si>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</si>
  <si>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</si>
  <si>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</si>
  <si>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</si>
  <si>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</si>
  <si>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</si>
  <si>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</si>
  <si>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</si>
  <si>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</si>
  <si>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</si>
  <si>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</si>
  <si>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</si>
  <si>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</si>
  <si>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</si>
  <si>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</si>
  <si>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</si>
  <si>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</si>
  <si>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</si>
  <si>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</si>
  <si>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</si>
  <si>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</si>
  <si>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</si>
  <si>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</si>
  <si>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</si>
  <si>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</si>
  <si>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</si>
  <si>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</si>
  <si>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</si>
  <si>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</si>
  <si>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</si>
  <si>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</si>
  <si>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</si>
  <si>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</si>
  <si>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</si>
  <si>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</si>
  <si>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</si>
  <si>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</si>
  <si>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</si>
  <si>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</si>
  <si>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</si>
  <si>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</si>
  <si>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</si>
  <si>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</si>
  <si>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</si>
  <si>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</si>
  <si>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</si>
  <si>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</si>
  <si>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</si>
  <si>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</si>
  <si>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</si>
  <si>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</si>
  <si>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</si>
  <si>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</si>
  <si>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</si>
  <si>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</si>
  <si>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</si>
  <si>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</si>
  <si>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</si>
  <si>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</si>
  <si>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</si>
  <si>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</si>
  <si>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</si>
  <si>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</si>
  <si>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</si>
  <si>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</si>
  <si>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</si>
  <si>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</si>
  <si>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</si>
  <si>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</si>
  <si>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</si>
  <si>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</si>
  <si>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</si>
  <si>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</si>
  <si>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</si>
  <si>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</si>
  <si>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</si>
  <si>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</si>
  <si>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</si>
  <si>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</si>
  <si>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</si>
  <si>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</si>
  <si>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</si>
  <si>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</si>
  <si>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</si>
  <si>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</si>
  <si>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</si>
  <si>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</si>
  <si>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</si>
  <si>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</si>
  <si>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</si>
  <si>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</si>
  <si>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</si>
  <si>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</si>
  <si>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</si>
  <si>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</si>
  <si>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</si>
  <si>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</si>
  <si>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</si>
  <si>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</si>
  <si>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</si>
  <si>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</si>
  <si>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</si>
  <si>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</si>
  <si>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</si>
  <si>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</si>
  <si>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</si>
  <si>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</si>
  <si>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</si>
  <si>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</si>
  <si>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</si>
  <si>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</si>
  <si>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</si>
  <si>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</si>
  <si>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</si>
  <si>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</si>
  <si>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</si>
  <si>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</si>
  <si>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</si>
  <si>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</si>
  <si>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</si>
  <si>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</si>
  <si>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</si>
  <si>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</si>
  <si>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</si>
  <si>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</si>
  <si>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</si>
  <si>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</si>
  <si>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</si>
  <si>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</si>
  <si>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</si>
  <si>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</si>
  <si>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</si>
  <si>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</si>
  <si>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</si>
  <si>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</si>
  <si>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</si>
  <si>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</si>
  <si>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</si>
  <si>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</si>
  <si>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</si>
  <si>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</si>
  <si>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</si>
  <si>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</si>
  <si>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</si>
  <si>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</si>
  <si>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</si>
  <si>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</si>
  <si>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</si>
  <si>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</si>
  <si>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</si>
  <si>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</si>
  <si>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</si>
  <si>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</si>
  <si>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</si>
  <si>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</si>
  <si>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</si>
  <si>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</si>
  <si>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</si>
  <si>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</si>
  <si>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</si>
  <si>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</si>
  <si>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</si>
  <si>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</si>
  <si>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</si>
  <si>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</si>
  <si>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</si>
  <si>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</si>
  <si>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</si>
  <si>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</si>
  <si>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</si>
  <si>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</si>
  <si>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</si>
  <si>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</si>
  <si>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</si>
  <si>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</si>
  <si>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</si>
  <si>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</si>
  <si>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</si>
  <si>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</si>
  <si>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</si>
  <si>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</si>
  <si>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</si>
  <si>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</si>
  <si>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</si>
  <si>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</si>
  <si>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</si>
  <si>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</si>
  <si>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</si>
  <si>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</si>
  <si>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</si>
  <si>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</si>
  <si>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</si>
  <si>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</si>
  <si>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</si>
  <si>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</si>
  <si>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</si>
  <si>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</si>
  <si>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</si>
  <si>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</si>
  <si>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</si>
  <si>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</si>
  <si>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</si>
  <si>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</si>
  <si>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</si>
  <si>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</si>
  <si>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</si>
  <si>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</si>
  <si>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</si>
  <si>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</si>
  <si>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</si>
  <si>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</si>
  <si>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</si>
  <si>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</si>
  <si>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</si>
  <si>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</si>
  <si>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</si>
  <si>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</si>
  <si>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</si>
  <si>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</si>
  <si>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</si>
  <si>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</si>
  <si>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</si>
  <si>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</si>
  <si>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</si>
  <si>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</si>
  <si>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</si>
  <si>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</si>
  <si>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</si>
  <si>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</si>
  <si>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</si>
  <si>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</si>
  <si>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</si>
  <si>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</si>
  <si>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</si>
  <si>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</si>
  <si>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</si>
  <si>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</si>
  <si>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</si>
  <si>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</si>
  <si>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</si>
  <si>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</si>
  <si>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</si>
  <si>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</si>
  <si>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</si>
  <si>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</si>
  <si>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</si>
  <si>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</si>
  <si>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</si>
  <si>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</si>
  <si>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</si>
  <si>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</si>
  <si>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</si>
  <si>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</si>
  <si>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</si>
  <si>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</si>
  <si>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</si>
  <si>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</si>
  <si>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</si>
  <si>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</si>
  <si>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</si>
  <si>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</si>
  <si>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</si>
  <si>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</si>
  <si>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</si>
  <si>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</si>
  <si>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</si>
  <si>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</si>
  <si>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</si>
  <si>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</si>
  <si>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</si>
  <si>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</si>
  <si>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</si>
  <si>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</si>
  <si>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</si>
  <si>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</si>
  <si>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</si>
  <si>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</si>
  <si>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</si>
  <si>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</si>
  <si>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</si>
  <si>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</si>
  <si>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</si>
  <si>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</si>
  <si>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</si>
  <si>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</si>
  <si>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</si>
  <si>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</si>
  <si>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</si>
  <si>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</si>
  <si>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</si>
  <si>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</si>
  <si>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</si>
  <si>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</si>
  <si>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</si>
  <si>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</si>
  <si>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</si>
  <si>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</si>
  <si>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</si>
  <si>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</si>
  <si>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</si>
  <si>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</si>
  <si>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</si>
  <si>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</si>
  <si>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</si>
  <si>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</si>
  <si>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</si>
  <si>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</si>
  <si>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</si>
  <si>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</si>
  <si>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</si>
  <si>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</si>
  <si>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</si>
  <si>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</si>
  <si>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</si>
  <si>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</si>
  <si>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</si>
  <si>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</si>
  <si>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</si>
  <si>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</si>
  <si>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</si>
  <si>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</si>
  <si>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</si>
  <si>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</si>
  <si>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</si>
  <si>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</si>
  <si>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</si>
  <si>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</si>
  <si>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</si>
  <si>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</si>
  <si>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</si>
  <si>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</si>
  <si>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</si>
  <si>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</si>
  <si>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</si>
  <si>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</si>
  <si>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</si>
  <si>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</si>
  <si>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</si>
  <si>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</si>
  <si>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</si>
  <si>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</si>
  <si>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</si>
  <si>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</si>
  <si>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</si>
  <si>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</si>
  <si>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</si>
  <si>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</si>
  <si>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</si>
  <si>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</si>
  <si>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</si>
  <si>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</si>
  <si>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</si>
  <si>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</si>
  <si>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</si>
  <si>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</si>
  <si>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</si>
  <si>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</si>
  <si>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</si>
  <si>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</si>
  <si>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</si>
  <si>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</si>
  <si>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</si>
  <si>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</si>
  <si>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</si>
  <si>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</si>
  <si>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</si>
  <si>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</si>
  <si>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</si>
  <si>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</si>
  <si>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</si>
  <si>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</si>
  <si>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</si>
  <si>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</si>
  <si>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</si>
  <si>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</si>
  <si>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</si>
  <si>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</si>
  <si>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</si>
  <si>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</si>
  <si>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</si>
  <si>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</si>
  <si>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</si>
  <si>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</si>
  <si>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</si>
  <si>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</si>
  <si>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</si>
  <si>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</si>
  <si>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</si>
  <si>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</si>
  <si>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</si>
  <si>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</si>
  <si>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</si>
  <si>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</si>
  <si>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</si>
  <si>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</si>
  <si>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</si>
  <si>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</si>
  <si>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</si>
  <si>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</si>
  <si>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</si>
  <si>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</si>
  <si>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</si>
  <si>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</si>
  <si>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</si>
  <si>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</si>
  <si>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</si>
  <si>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</si>
  <si>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</si>
  <si>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</si>
  <si>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</si>
  <si>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</si>
  <si>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</si>
  <si>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</si>
  <si>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</si>
  <si>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</si>
  <si>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</si>
  <si>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</si>
  <si>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</si>
  <si>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</si>
  <si>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</si>
  <si>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</si>
  <si>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</si>
  <si>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</si>
  <si>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</si>
  <si>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</si>
  <si>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</si>
  <si>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</si>
  <si>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</si>
  <si>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</si>
  <si>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</si>
  <si>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</si>
  <si>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</si>
  <si>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</si>
  <si>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</si>
  <si>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</si>
  <si>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</si>
  <si>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</si>
  <si>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</si>
  <si>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</si>
  <si>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</si>
  <si>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</si>
  <si>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</si>
  <si>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</si>
  <si>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</si>
  <si>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</si>
  <si>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</si>
  <si>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</si>
  <si>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</si>
  <si>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</si>
  <si>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</si>
  <si>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</si>
  <si>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</si>
  <si>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</si>
  <si>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</si>
  <si>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</si>
  <si>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</si>
  <si>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</si>
  <si>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</si>
  <si>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</si>
  <si>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</si>
  <si>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</si>
  <si>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</si>
  <si>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</si>
  <si>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</si>
  <si>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</si>
  <si>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</si>
  <si>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</si>
  <si>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</si>
  <si>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</si>
  <si>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</si>
  <si>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</si>
  <si>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</si>
  <si>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</si>
  <si>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</si>
  <si>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</si>
  <si>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</si>
  <si>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</si>
  <si>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</si>
  <si>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</si>
  <si>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</si>
  <si>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</si>
  <si>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</si>
  <si>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</si>
  <si>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</si>
  <si>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</si>
  <si>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</si>
  <si>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</si>
  <si>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</si>
  <si>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</si>
  <si>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</si>
  <si>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</si>
  <si>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</si>
  <si>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</si>
  <si>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</si>
  <si>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</si>
  <si>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</si>
  <si>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</si>
  <si>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</si>
  <si>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</si>
  <si>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</si>
  <si>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</si>
  <si>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</si>
  <si>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</si>
  <si>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</si>
  <si>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</si>
  <si>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</si>
  <si>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</si>
  <si>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</si>
  <si>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</si>
  <si>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</si>
  <si>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</si>
  <si>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</si>
  <si>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</si>
  <si>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</si>
  <si>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</si>
  <si>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</si>
  <si>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</si>
  <si>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</si>
  <si>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</si>
  <si>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</si>
  <si>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</si>
  <si>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</si>
  <si>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</si>
  <si>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</si>
  <si>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</si>
  <si>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</si>
  <si>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</si>
  <si>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</si>
  <si>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</si>
  <si>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</si>
  <si>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</si>
  <si>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</si>
  <si>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</si>
  <si>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</si>
  <si>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</si>
  <si>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</si>
  <si>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</si>
  <si>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</si>
  <si>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</si>
  <si>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</si>
  <si>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</si>
  <si>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</si>
  <si>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</si>
  <si>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</si>
  <si>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</si>
  <si>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</si>
  <si>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</si>
  <si>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</si>
  <si>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</si>
  <si>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</si>
  <si>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</si>
  <si>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</si>
  <si>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</si>
  <si>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</si>
  <si>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</si>
  <si>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</si>
  <si>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</si>
  <si>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</si>
  <si>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</si>
  <si>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</si>
  <si>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</si>
  <si>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</si>
  <si>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</si>
  <si>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</si>
  <si>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</si>
  <si>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</si>
  <si>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</si>
  <si>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</si>
  <si>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</si>
  <si>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</si>
  <si>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</si>
  <si>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</si>
  <si>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</si>
  <si>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</si>
  <si>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</si>
  <si>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</si>
  <si>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</si>
  <si>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</si>
  <si>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</si>
  <si>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</si>
  <si>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</si>
  <si>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</si>
  <si>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</si>
  <si>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</si>
  <si>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</si>
  <si>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</si>
  <si>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</si>
  <si>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</si>
  <si>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</si>
  <si>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</si>
  <si>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</si>
  <si>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</si>
  <si>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</si>
  <si>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</si>
  <si>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</si>
  <si>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</si>
  <si>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</si>
  <si>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</si>
  <si>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</si>
  <si>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</si>
  <si>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</si>
  <si>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</si>
  <si>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</si>
  <si>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</si>
  <si>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</si>
  <si>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</si>
  <si>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</si>
  <si>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</si>
  <si>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</si>
  <si>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</si>
  <si>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</si>
  <si>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</si>
  <si>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</si>
  <si>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</si>
  <si>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</si>
  <si>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</si>
  <si>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</si>
  <si>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</si>
  <si>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</si>
  <si>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</si>
  <si>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</si>
  <si>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</si>
  <si>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</si>
  <si>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</si>
  <si>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</si>
  <si>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</si>
  <si>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</si>
  <si>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</si>
  <si>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</si>
  <si>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</si>
  <si>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</si>
  <si>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</si>
  <si>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</si>
  <si>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</si>
  <si>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</si>
  <si>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</si>
  <si>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</si>
  <si>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</si>
  <si>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</si>
  <si>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</si>
  <si>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</si>
  <si>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</si>
  <si>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</si>
  <si>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</si>
  <si>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</si>
  <si>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</si>
  <si>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</si>
  <si>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</si>
  <si>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</si>
  <si>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</si>
  <si>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</si>
  <si>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</si>
  <si>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</si>
  <si>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</si>
  <si>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</si>
  <si>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</si>
  <si>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</si>
  <si>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</si>
  <si>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</si>
  <si>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</si>
  <si>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</si>
  <si>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</si>
  <si>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</si>
  <si>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</si>
  <si>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</si>
  <si>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</si>
  <si>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</si>
  <si>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</si>
  <si>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</si>
  <si>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</si>
  <si>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</si>
  <si>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</si>
  <si>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</si>
  <si>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</si>
  <si>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</si>
  <si>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</si>
  <si>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</si>
  <si>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</si>
  <si>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</si>
  <si>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</si>
  <si>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</si>
  <si>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</si>
  <si>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</si>
  <si>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</si>
  <si>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</si>
  <si>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</si>
  <si>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</si>
  <si>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</si>
  <si>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</si>
  <si>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</si>
  <si>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</si>
  <si>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</si>
  <si>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</si>
  <si>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</si>
  <si>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</si>
  <si>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</si>
  <si>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</si>
  <si>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</si>
  <si>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</si>
  <si>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</si>
  <si>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</si>
  <si>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</si>
  <si>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</si>
  <si>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</si>
  <si>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</si>
  <si>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</si>
  <si>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</si>
  <si>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</si>
  <si>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</si>
  <si>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</si>
  <si>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</si>
  <si>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</si>
  <si>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</si>
  <si>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</si>
  <si>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</si>
  <si>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</si>
  <si>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</si>
  <si>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</si>
  <si>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</si>
  <si>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</si>
  <si>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</si>
  <si>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</si>
  <si>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</si>
  <si>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</si>
  <si>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</si>
  <si>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</si>
  <si>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</si>
  <si>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</si>
  <si>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</si>
  <si>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</si>
  <si>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</si>
  <si>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</si>
  <si>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</si>
  <si>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</si>
  <si>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</si>
  <si>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</si>
  <si>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</si>
  <si>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</si>
  <si>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</si>
  <si>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</si>
  <si>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</si>
  <si>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</si>
  <si>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</si>
  <si>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</si>
  <si>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</si>
  <si>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</si>
  <si>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</si>
  <si>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</si>
  <si>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</si>
  <si>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</si>
  <si>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</si>
  <si>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</si>
  <si>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</si>
  <si>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</si>
  <si>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</si>
  <si>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</si>
  <si>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</si>
  <si>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</si>
  <si>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</si>
  <si>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</si>
  <si>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</si>
  <si>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</si>
  <si>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</si>
  <si>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</si>
  <si>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</si>
  <si>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</si>
  <si>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</si>
  <si>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</si>
  <si>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</si>
  <si>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</si>
  <si>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</si>
  <si>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</si>
  <si>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</si>
  <si>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</si>
  <si>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</si>
  <si>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</si>
  <si>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</si>
  <si>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</si>
  <si>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</si>
  <si>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</si>
  <si>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</si>
  <si>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</si>
  <si>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</si>
  <si>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</si>
  <si>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</si>
  <si>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</si>
  <si>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</si>
  <si>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</si>
  <si>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</si>
  <si>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</si>
  <si>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</si>
  <si>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</si>
  <si>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</si>
  <si>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</si>
  <si>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</si>
  <si>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</si>
  <si>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</si>
  <si>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</si>
  <si>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</si>
  <si>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</si>
  <si>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</si>
  <si>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</si>
  <si>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</si>
  <si>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</si>
  <si>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</si>
  <si>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</si>
  <si>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</si>
  <si>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</si>
  <si>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</si>
  <si>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</si>
  <si>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</si>
  <si>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</si>
  <si>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</si>
  <si>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</si>
  <si>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</si>
  <si>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</si>
  <si>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</si>
  <si>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</si>
  <si>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</si>
  <si>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</si>
  <si>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</si>
  <si>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</si>
  <si>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</si>
  <si>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</si>
  <si>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</si>
  <si>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</si>
  <si>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</si>
  <si>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</si>
  <si>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</si>
  <si>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</si>
  <si>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</si>
  <si>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</si>
  <si>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</si>
  <si>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</si>
  <si>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</si>
  <si>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</si>
  <si>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</si>
  <si>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</si>
  <si>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</si>
  <si>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</si>
  <si>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</si>
  <si>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</si>
  <si>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</si>
  <si>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</si>
  <si>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</si>
  <si>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</si>
  <si>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</si>
  <si>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</si>
  <si>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</si>
  <si>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</si>
  <si>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</si>
  <si>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</si>
  <si>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</si>
  <si>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</si>
  <si>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</si>
  <si>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</si>
  <si>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</si>
  <si>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</si>
  <si>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</si>
  <si>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</si>
  <si>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</si>
  <si>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</si>
  <si>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</si>
  <si>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</si>
  <si>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</si>
  <si>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</si>
  <si>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</si>
  <si>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</si>
  <si>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</si>
  <si>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</si>
  <si>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</si>
  <si>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</si>
  <si>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</si>
  <si>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</si>
  <si>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</si>
  <si>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</si>
  <si>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</si>
  <si>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</si>
  <si>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</si>
  <si>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</si>
  <si>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</si>
  <si>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</si>
  <si>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</si>
  <si>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</si>
  <si>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</si>
  <si>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</si>
  <si>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</si>
  <si>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</si>
  <si>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</si>
  <si>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</si>
  <si>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</si>
  <si>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</si>
  <si>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</si>
  <si>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</si>
  <si>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</si>
  <si>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</si>
  <si>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</si>
  <si>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</si>
  <si>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</si>
  <si>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</si>
  <si>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</si>
  <si>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</si>
  <si>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</si>
  <si>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</si>
  <si>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</si>
  <si>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</si>
  <si>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</si>
  <si>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</si>
  <si>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</si>
  <si>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</si>
  <si>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</si>
  <si>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</si>
  <si>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</si>
  <si>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</si>
  <si>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</si>
  <si>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</si>
  <si>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</si>
  <si>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</si>
  <si>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</si>
  <si>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</si>
  <si>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</si>
  <si>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</si>
  <si>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</si>
  <si>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</si>
  <si>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</si>
  <si>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</si>
  <si>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</si>
  <si>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</si>
  <si>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</si>
  <si>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</si>
  <si>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</si>
  <si>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</si>
  <si>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</si>
  <si>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</si>
  <si>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</si>
  <si>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</si>
  <si>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</si>
  <si>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</si>
  <si>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</si>
  <si>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</si>
  <si>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</si>
  <si>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</si>
  <si>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</si>
  <si>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</si>
  <si>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</si>
  <si>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</si>
  <si>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</si>
  <si>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</si>
  <si>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</si>
  <si>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</si>
  <si>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</si>
  <si>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</si>
  <si>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</si>
  <si>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</si>
  <si>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</si>
  <si>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</si>
  <si>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</si>
  <si>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</si>
  <si>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</si>
  <si>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</si>
  <si>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</si>
  <si>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</si>
  <si>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</si>
  <si>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</si>
  <si>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</si>
  <si>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</si>
  <si>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</si>
  <si>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</si>
  <si>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</si>
  <si>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</si>
  <si>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</si>
  <si>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</si>
  <si>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</si>
  <si>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</si>
  <si>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</si>
  <si>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</si>
  <si>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</si>
  <si>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</si>
  <si>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</si>
  <si>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</si>
  <si>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</si>
  <si>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</si>
  <si>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</si>
  <si>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</si>
  <si>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</si>
  <si>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</si>
  <si>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</si>
  <si>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</si>
  <si>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</si>
  <si>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</si>
  <si>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</si>
  <si>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</si>
  <si>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</si>
  <si>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</si>
  <si>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</si>
  <si>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</si>
  <si>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</si>
  <si>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</si>
  <si>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</si>
  <si>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</si>
  <si>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</si>
  <si>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</si>
  <si>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</si>
  <si>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</si>
  <si>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</si>
  <si>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</si>
  <si>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</si>
  <si>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</si>
  <si>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</si>
  <si>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</si>
  <si>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</si>
  <si>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</si>
  <si>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</si>
  <si>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</si>
  <si>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</si>
  <si>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</si>
  <si>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</si>
  <si>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</si>
  <si>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</si>
  <si>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</si>
  <si>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</si>
  <si>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</si>
  <si>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</si>
  <si>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</si>
  <si>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</si>
  <si>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</si>
  <si>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</si>
  <si>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</si>
  <si>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</si>
  <si>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</si>
  <si>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</si>
  <si>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</si>
  <si>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</si>
  <si>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</si>
  <si>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</si>
  <si>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</si>
  <si>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</si>
  <si>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</si>
  <si>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</si>
  <si>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</si>
  <si>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</si>
  <si>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</si>
  <si>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</si>
  <si>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</si>
  <si>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</si>
  <si>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</si>
  <si>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</si>
  <si>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</si>
  <si>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</si>
  <si>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</si>
  <si>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</si>
  <si>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</si>
  <si>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</si>
  <si>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</si>
  <si>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</si>
  <si>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</si>
  <si>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</si>
  <si>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</si>
  <si>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</si>
  <si>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</si>
  <si>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</si>
  <si>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</si>
  <si>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</si>
  <si>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</si>
  <si>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</si>
  <si>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</si>
  <si>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</si>
  <si>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</si>
  <si>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</si>
  <si>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</si>
  <si>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</si>
  <si>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</si>
  <si>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</si>
  <si>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</si>
  <si>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</si>
  <si>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</si>
  <si>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</si>
  <si>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</si>
  <si>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</si>
  <si>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</si>
  <si>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</si>
  <si>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</si>
  <si>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</si>
  <si>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</si>
  <si>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</si>
  <si>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</si>
  <si>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</si>
  <si>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</si>
  <si>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</si>
  <si>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</si>
  <si>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</si>
  <si>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</si>
  <si>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</si>
  <si>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</si>
  <si>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</si>
  <si>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</si>
  <si>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</si>
  <si>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</si>
  <si>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</si>
  <si>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</si>
  <si>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</si>
  <si>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</si>
  <si>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</si>
  <si>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</si>
  <si>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</si>
  <si>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</si>
  <si>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</si>
  <si>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</si>
  <si>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</si>
  <si>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</si>
  <si>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</si>
  <si>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</si>
  <si>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</si>
  <si>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</si>
  <si>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</si>
  <si>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</si>
  <si>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</si>
  <si>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</si>
  <si>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</si>
  <si>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</si>
  <si>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</si>
  <si>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</si>
  <si>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</si>
  <si>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</si>
  <si>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</si>
  <si>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</si>
  <si>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</si>
  <si>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</si>
  <si>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</si>
  <si>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</si>
  <si>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</si>
  <si>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</si>
  <si>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</si>
  <si>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</si>
  <si>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</si>
  <si>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</si>
  <si>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</si>
  <si>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</si>
  <si>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</si>
  <si>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</si>
  <si>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</si>
  <si>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</si>
  <si>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</si>
  <si>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</si>
  <si>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</si>
  <si>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</si>
  <si>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</si>
  <si>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</si>
  <si>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</si>
  <si>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</si>
  <si>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</si>
  <si>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</si>
  <si>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</si>
  <si>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</si>
  <si>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</si>
  <si>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</si>
  <si>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</si>
  <si>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</si>
  <si>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</si>
  <si>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</si>
  <si>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</si>
  <si>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</si>
  <si>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</si>
  <si>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</si>
  <si>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</si>
  <si>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</si>
  <si>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</si>
  <si>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</si>
  <si>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</si>
  <si>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</si>
  <si>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</si>
  <si>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</si>
  <si>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</si>
  <si>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</si>
  <si>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</si>
  <si>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</si>
  <si>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</si>
  <si>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</si>
  <si>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</si>
  <si>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</si>
  <si>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</si>
  <si>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</si>
  <si>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</si>
  <si>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</si>
  <si>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</si>
  <si>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</si>
  <si>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</si>
  <si>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</si>
  <si>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</si>
  <si>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</si>
  <si>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</si>
  <si>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</si>
  <si>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</si>
  <si>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</si>
  <si>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</si>
  <si>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</si>
  <si>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</si>
  <si>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</si>
  <si>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</si>
  <si>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</si>
  <si>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</si>
  <si>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</si>
  <si>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</si>
  <si>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</si>
  <si>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</si>
  <si>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</si>
  <si>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</si>
  <si>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</si>
  <si>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</si>
  <si>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</si>
  <si>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</si>
  <si>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</si>
  <si>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</si>
  <si>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</si>
  <si>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</si>
  <si>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</si>
  <si>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</si>
  <si>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</si>
  <si>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</si>
  <si>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</si>
  <si>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</si>
  <si>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</si>
  <si>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</si>
  <si>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</si>
  <si>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</si>
  <si>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</si>
  <si>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</si>
  <si>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</si>
  <si>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</si>
  <si>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</si>
  <si>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</si>
  <si>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</si>
  <si>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</si>
  <si>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</si>
  <si>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</si>
  <si>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</si>
  <si>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</si>
  <si>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</si>
  <si>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</si>
  <si>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</si>
  <si>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</si>
  <si>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</si>
  <si>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</si>
  <si>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</si>
  <si>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</si>
  <si>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</si>
  <si>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</si>
  <si>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</si>
  <si>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</si>
  <si>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</si>
  <si>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</si>
  <si>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</si>
  <si>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</si>
  <si>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</si>
  <si>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</si>
  <si>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</si>
  <si>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</si>
  <si>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</si>
  <si>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</si>
  <si>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</si>
  <si>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</si>
  <si>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</si>
  <si>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</si>
  <si>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</si>
  <si>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</si>
  <si>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</si>
  <si>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</si>
  <si>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</si>
  <si>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</si>
  <si>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</si>
  <si>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</si>
  <si>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</si>
  <si>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</si>
  <si>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</si>
  <si>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</si>
  <si>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</si>
  <si>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</si>
  <si>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</si>
  <si>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</si>
  <si>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</si>
  <si>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</si>
  <si>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</si>
  <si>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</si>
  <si>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</si>
  <si>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</si>
  <si>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</si>
  <si>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</si>
  <si>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</si>
  <si>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</si>
  <si>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</si>
  <si>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</si>
  <si>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</si>
  <si>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</si>
  <si>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</si>
  <si>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</si>
  <si>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</si>
  <si>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</si>
  <si>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</si>
  <si>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</si>
  <si>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</si>
  <si>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</si>
  <si>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</si>
  <si>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</si>
  <si>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</si>
  <si>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</si>
  <si>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</si>
  <si>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</si>
  <si>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</si>
  <si>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</si>
  <si>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</si>
  <si>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</si>
  <si>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</si>
  <si>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</si>
  <si>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</si>
  <si>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</si>
  <si>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</si>
  <si>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</si>
  <si>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</si>
  <si>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</si>
  <si>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</si>
  <si>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</si>
  <si>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</si>
  <si>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</si>
  <si>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</si>
  <si>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</si>
  <si>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</si>
  <si>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</si>
  <si>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</si>
  <si>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</si>
  <si>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</si>
  <si>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</si>
  <si>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</si>
  <si>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</si>
  <si>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</si>
  <si>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</si>
  <si>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</si>
  <si>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</si>
  <si>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</si>
  <si>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</si>
  <si>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</si>
  <si>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</si>
  <si>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</si>
  <si>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</si>
  <si>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</si>
  <si>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</si>
  <si>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</si>
  <si>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</si>
  <si>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</si>
  <si>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</si>
  <si>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</si>
  <si>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</si>
  <si>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</si>
  <si>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</si>
  <si>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</si>
  <si>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</si>
  <si>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</si>
  <si>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</si>
  <si>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</si>
  <si>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</si>
  <si>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</si>
  <si>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</si>
  <si>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</si>
  <si>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</si>
  <si>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</si>
  <si>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</si>
  <si>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</si>
  <si>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</si>
  <si>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</si>
  <si>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</si>
  <si>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</si>
  <si>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</si>
  <si>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</si>
  <si>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</si>
  <si>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</si>
  <si>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</si>
  <si>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</si>
  <si>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</si>
  <si>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</si>
  <si>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</si>
  <si>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</si>
  <si>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</si>
  <si>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</si>
  <si>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</si>
  <si>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</si>
  <si>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</si>
  <si>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</si>
  <si>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</si>
  <si>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</si>
  <si>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</si>
  <si>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</si>
  <si>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</si>
  <si>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</si>
  <si>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</si>
  <si>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</si>
  <si>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</si>
  <si>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</si>
  <si>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</si>
  <si>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</si>
  <si>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</si>
  <si>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</si>
  <si>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</si>
  <si>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</si>
  <si>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</si>
  <si>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</si>
  <si>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</si>
  <si>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</si>
  <si>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</si>
  <si>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</si>
  <si>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</si>
  <si>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</si>
  <si>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</si>
  <si>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</si>
  <si>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</si>
  <si>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</si>
  <si>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</si>
  <si>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</si>
  <si>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</si>
  <si>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</si>
  <si>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</si>
  <si>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</si>
  <si>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</si>
  <si>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</si>
  <si>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</si>
  <si>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</si>
  <si>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</si>
  <si>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</si>
  <si>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</si>
  <si>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</si>
  <si>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</si>
  <si>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</si>
  <si>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</si>
  <si>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</si>
  <si>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</si>
  <si>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</si>
  <si>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</si>
  <si>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</si>
  <si>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</si>
  <si>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</si>
  <si>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</si>
  <si>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</si>
  <si>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</si>
  <si>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</si>
  <si>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</si>
  <si>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</si>
  <si>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</si>
  <si>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</si>
  <si>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</si>
  <si>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</si>
  <si>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</si>
  <si>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</si>
  <si>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</si>
  <si>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</si>
  <si>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</si>
  <si>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</si>
  <si>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</si>
  <si>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</si>
  <si>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</si>
  <si>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</si>
  <si>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</si>
  <si>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</si>
  <si>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</si>
  <si>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</si>
  <si>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</si>
  <si>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</si>
  <si>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</si>
  <si>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</si>
  <si>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</si>
  <si>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</si>
  <si>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</si>
  <si>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</si>
  <si>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</si>
  <si>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</si>
  <si>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</si>
  <si>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</si>
  <si>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</si>
  <si>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</si>
  <si>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</si>
  <si>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</si>
  <si>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</si>
  <si>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</si>
  <si>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</si>
  <si>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</si>
  <si>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</si>
  <si>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</si>
  <si>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</si>
  <si>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</si>
  <si>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</si>
  <si>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</si>
  <si>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</si>
  <si>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</si>
  <si>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</si>
  <si>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</si>
  <si>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</si>
  <si>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</si>
  <si>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</si>
  <si>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</si>
  <si>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</si>
  <si>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</si>
  <si>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</si>
  <si>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</si>
  <si>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</si>
  <si>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</si>
  <si>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</si>
  <si>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</si>
  <si>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</si>
  <si>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</si>
  <si>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</si>
  <si>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</si>
  <si>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</si>
  <si>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</si>
  <si>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</si>
  <si>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</si>
  <si>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</si>
  <si>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</si>
  <si>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</si>
  <si>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</si>
  <si>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</si>
  <si>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</si>
  <si>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</si>
  <si>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</si>
  <si>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</si>
  <si>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</si>
  <si>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</si>
  <si>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</si>
  <si>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</si>
  <si>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</si>
  <si>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</si>
  <si>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</si>
  <si>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</si>
  <si>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</si>
  <si>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</si>
  <si>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</si>
  <si>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</si>
  <si>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</si>
  <si>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</si>
  <si>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</si>
  <si>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</si>
  <si>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</si>
  <si>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</si>
  <si>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</si>
  <si>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</si>
  <si>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</si>
  <si>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</si>
  <si>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</si>
  <si>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</si>
  <si>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</si>
  <si>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</si>
  <si>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</si>
  <si>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</si>
  <si>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</si>
  <si>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</si>
  <si>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</si>
  <si>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</si>
  <si>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</si>
  <si>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</si>
  <si>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</si>
  <si>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</si>
  <si>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</si>
  <si>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</si>
  <si>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</si>
  <si>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</si>
  <si>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</si>
  <si>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</si>
  <si>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</si>
  <si>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</si>
  <si>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</si>
  <si>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</si>
  <si>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</si>
  <si>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</si>
  <si>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</si>
  <si>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</si>
  <si>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</si>
  <si>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</si>
  <si>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</si>
  <si>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</si>
  <si>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</si>
  <si>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</si>
  <si>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</si>
  <si>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</si>
  <si>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</si>
  <si>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</si>
  <si>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</si>
  <si>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</si>
  <si>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</si>
  <si>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</si>
  <si>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</si>
  <si>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</si>
  <si>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</si>
  <si>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</si>
  <si>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</si>
  <si>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</si>
  <si>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</si>
  <si>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</si>
  <si>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</si>
  <si>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</si>
  <si>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</si>
  <si>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</si>
  <si>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</si>
  <si>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</si>
  <si>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</si>
  <si>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</si>
  <si>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</si>
  <si>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</si>
  <si>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</si>
  <si>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</si>
  <si>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</si>
  <si>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</si>
  <si>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</si>
  <si>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</si>
  <si>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</si>
  <si>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</si>
  <si>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</si>
  <si>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</si>
  <si>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</si>
  <si>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</si>
  <si>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</si>
  <si>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</si>
  <si>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</si>
  <si>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</si>
  <si>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</si>
  <si>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</si>
  <si>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</si>
  <si>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</si>
  <si>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</si>
  <si>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</si>
  <si>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</si>
  <si>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</si>
  <si>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</si>
  <si>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</si>
  <si>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</si>
  <si>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</si>
  <si>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</si>
  <si>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</si>
  <si>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</si>
  <si>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</si>
  <si>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</si>
  <si>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</si>
  <si>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</si>
  <si>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</si>
  <si>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</si>
  <si>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</si>
  <si>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</si>
  <si>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</si>
  <si>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</si>
  <si>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</si>
  <si>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</si>
  <si>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</si>
  <si>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</si>
  <si>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</si>
  <si>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</si>
  <si>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</si>
  <si>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</si>
  <si>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</si>
  <si>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</si>
  <si>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</si>
  <si>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</si>
  <si>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</si>
  <si>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</si>
  <si>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</si>
  <si>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</si>
  <si>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</si>
  <si>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</si>
  <si>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</si>
  <si>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</si>
  <si>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</si>
  <si>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</si>
  <si>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</si>
  <si>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</si>
  <si>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</si>
  <si>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</si>
  <si>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</si>
  <si>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</si>
  <si>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</si>
  <si>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</si>
  <si>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</si>
  <si>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</si>
  <si>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</si>
  <si>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</si>
  <si>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</si>
  <si>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</si>
  <si>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</si>
  <si>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</si>
  <si>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</si>
  <si>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</si>
  <si>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</si>
  <si>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</si>
  <si>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</si>
  <si>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</si>
  <si>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</si>
  <si>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</si>
  <si>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</si>
  <si>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</si>
  <si>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</si>
  <si>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</si>
  <si>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</si>
  <si>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</si>
  <si>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</si>
  <si>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</si>
  <si>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</si>
  <si>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</si>
  <si>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</si>
  <si>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</si>
  <si>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</si>
  <si>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</si>
  <si>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</si>
  <si>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</si>
  <si>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</si>
  <si>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</si>
  <si>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</si>
  <si>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</si>
  <si>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</si>
  <si>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</si>
  <si>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</si>
  <si>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</si>
  <si>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</si>
  <si>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</si>
  <si>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</si>
  <si>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</si>
  <si>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</si>
  <si>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</si>
  <si>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</si>
  <si>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</si>
  <si>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</si>
  <si>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</si>
  <si>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</si>
  <si>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</si>
  <si>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</si>
  <si>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</si>
  <si>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</si>
  <si>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</si>
  <si>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</si>
  <si>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</si>
  <si>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</si>
  <si>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</si>
  <si>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</si>
  <si>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</si>
  <si>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</si>
  <si>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</si>
  <si>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</si>
  <si>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</si>
  <si>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</si>
  <si>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</si>
  <si>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</si>
  <si>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</si>
  <si>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</si>
  <si>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</si>
  <si>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</si>
  <si>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</si>
  <si>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</si>
  <si>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</si>
  <si>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</si>
  <si>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</si>
  <si>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</si>
  <si>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</si>
  <si>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</si>
  <si>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</si>
  <si>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</si>
  <si>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</si>
  <si>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</si>
  <si>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</si>
  <si>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</si>
  <si>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</si>
  <si>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</si>
  <si>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</si>
  <si>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</si>
  <si>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</si>
  <si>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</si>
  <si>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</si>
  <si>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</si>
  <si>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</si>
  <si>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</si>
  <si>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</si>
  <si>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</si>
  <si>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</si>
  <si>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</si>
  <si>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</si>
  <si>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</si>
  <si>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</si>
  <si>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</si>
  <si>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</si>
  <si>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</si>
  <si>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</si>
  <si>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</si>
  <si>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</si>
  <si>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</si>
  <si>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</si>
  <si>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</si>
  <si>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</si>
  <si>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</si>
  <si>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</si>
  <si>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</si>
  <si>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</si>
  <si>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</si>
  <si>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</si>
  <si>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</si>
  <si>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</si>
  <si>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</si>
  <si>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</si>
  <si>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</si>
  <si>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</si>
  <si>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</si>
  <si>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</si>
  <si>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</si>
  <si>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</si>
  <si>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</si>
  <si>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</si>
  <si>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</si>
  <si>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</si>
  <si>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</si>
  <si>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</si>
  <si>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</si>
  <si>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</si>
  <si>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</si>
  <si>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</si>
  <si>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</si>
  <si>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</si>
  <si>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</si>
  <si>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</si>
  <si>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</si>
  <si>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</si>
  <si>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</si>
  <si>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</si>
  <si>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</si>
  <si>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</si>
  <si>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</si>
  <si>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</si>
  <si>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</si>
  <si>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</si>
  <si>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</si>
  <si>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</si>
  <si>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</si>
  <si>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</si>
  <si>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</si>
  <si>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</si>
  <si>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</si>
  <si>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</si>
  <si>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</si>
  <si>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</si>
  <si>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</si>
  <si>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</si>
  <si>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</si>
  <si>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</si>
  <si>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</si>
  <si>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</si>
  <si>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</si>
  <si>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</si>
  <si>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</si>
  <si>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</si>
  <si>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</si>
  <si>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</si>
  <si>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</si>
  <si>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</si>
  <si>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</si>
  <si>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</si>
  <si>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</si>
  <si>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</si>
  <si>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</si>
  <si>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</si>
  <si>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</si>
  <si>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</si>
  <si>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</si>
  <si>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</si>
  <si>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</si>
  <si>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</si>
  <si>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</si>
  <si>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</si>
  <si>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</si>
  <si>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</si>
  <si>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</si>
  <si>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</si>
  <si>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</si>
  <si>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</si>
  <si>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</si>
  <si>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</si>
  <si>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</si>
  <si>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</si>
  <si>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</si>
  <si>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</si>
  <si>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</si>
  <si>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</si>
  <si>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</si>
  <si>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</si>
  <si>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</si>
  <si>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</si>
  <si>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</si>
  <si>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</si>
  <si>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</si>
  <si>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</si>
  <si>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</si>
  <si>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</si>
  <si>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</si>
  <si>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</si>
  <si>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</si>
  <si>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</si>
  <si>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</si>
  <si>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</si>
  <si>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</si>
  <si>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</si>
  <si>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</si>
  <si>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</si>
  <si>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</si>
  <si>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</si>
  <si>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</si>
  <si>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</si>
  <si>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</si>
  <si>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</si>
  <si>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</si>
  <si>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</si>
  <si>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</si>
  <si>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</si>
  <si>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</si>
  <si>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</si>
  <si>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</si>
  <si>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</si>
  <si>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</si>
  <si>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</si>
  <si>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</si>
  <si>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</si>
  <si>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</si>
  <si>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</si>
  <si>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</si>
  <si>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</si>
  <si>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</si>
  <si>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</si>
  <si>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</si>
  <si>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</si>
  <si>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</si>
  <si>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</si>
  <si>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</si>
  <si>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</si>
  <si>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</si>
  <si>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</si>
  <si>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</si>
  <si>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</si>
  <si>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</si>
  <si>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</si>
  <si>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</si>
  <si>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</si>
  <si>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</si>
  <si>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</si>
  <si>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</si>
  <si>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</si>
  <si>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</si>
  <si>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</si>
  <si>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</si>
  <si>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</si>
  <si>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</si>
  <si>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</si>
  <si>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</si>
  <si>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</si>
  <si>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</si>
  <si>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</si>
  <si>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</si>
  <si>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</si>
  <si>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</si>
  <si>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</si>
  <si>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</si>
  <si>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</si>
  <si>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</si>
  <si>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</si>
  <si>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</si>
  <si>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</si>
  <si>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</si>
  <si>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</si>
  <si>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</si>
  <si>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</si>
  <si>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</si>
  <si>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</si>
  <si>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</si>
  <si>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</si>
  <si>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</si>
  <si>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</si>
  <si>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</si>
  <si>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</si>
  <si>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</si>
  <si>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</si>
  <si>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</si>
  <si>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</si>
  <si>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</si>
  <si>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</si>
  <si>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</si>
  <si>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</si>
  <si>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</si>
  <si>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</si>
  <si>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</si>
  <si>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</si>
  <si>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</si>
  <si>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</si>
  <si>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</si>
  <si>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</si>
  <si>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</si>
  <si>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</si>
  <si>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</si>
  <si>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</si>
  <si>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</si>
  <si>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</si>
  <si>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</si>
  <si>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</si>
  <si>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</si>
  <si>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</si>
  <si>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</si>
  <si>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</si>
  <si>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</si>
  <si>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</si>
  <si>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</si>
  <si>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</si>
  <si>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</si>
  <si>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</si>
  <si>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</si>
  <si>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</si>
  <si>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</si>
  <si>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</si>
  <si>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</si>
  <si>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</si>
  <si>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</si>
  <si>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</si>
  <si>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</si>
  <si>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</si>
  <si>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</si>
  <si>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</si>
  <si>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</si>
  <si>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</si>
  <si>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</si>
  <si>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</si>
  <si>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</si>
  <si>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</si>
  <si>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</si>
  <si>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</si>
  <si>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</si>
  <si>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</si>
  <si>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</si>
  <si>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</si>
  <si>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</si>
  <si>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</si>
  <si>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</si>
  <si>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</si>
  <si>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</si>
  <si>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</si>
  <si>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</si>
  <si>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</si>
  <si>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</si>
  <si>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</si>
  <si>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</si>
  <si>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</si>
  <si>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</si>
  <si>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</si>
  <si>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</si>
  <si>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</si>
  <si>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</si>
  <si>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</si>
  <si>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</si>
  <si>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</si>
  <si>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</si>
  <si>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</si>
  <si>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</si>
  <si>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</si>
  <si>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</si>
  <si>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</si>
  <si>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</si>
  <si>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</si>
  <si>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</si>
  <si>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</si>
  <si>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</si>
  <si>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</si>
  <si>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</si>
  <si>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</si>
  <si>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</si>
  <si>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</si>
  <si>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</si>
  <si>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</si>
  <si>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</si>
  <si>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</si>
  <si>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</si>
  <si>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</si>
  <si>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</si>
  <si>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</si>
  <si>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</si>
  <si>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</si>
  <si>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</si>
  <si>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</si>
  <si>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</si>
  <si>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</si>
  <si>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</si>
  <si>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</si>
  <si>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</si>
  <si>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</si>
  <si>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</si>
  <si>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</si>
  <si>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</si>
  <si>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</si>
  <si>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</si>
  <si>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</si>
  <si>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</si>
  <si>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</si>
  <si>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</si>
  <si>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</si>
  <si>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</si>
  <si>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</si>
  <si>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</si>
  <si>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</si>
  <si>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</si>
  <si>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</si>
  <si>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</si>
  <si>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</si>
  <si>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</si>
  <si>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</si>
  <si>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</si>
  <si>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</si>
  <si>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</si>
  <si>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</si>
  <si>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</si>
  <si>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</si>
  <si>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</si>
  <si>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</si>
  <si>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</si>
  <si>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</si>
  <si>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</si>
  <si>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</si>
  <si>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</si>
  <si>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</si>
  <si>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</si>
  <si>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</si>
  <si>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</si>
  <si>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</si>
  <si>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</si>
  <si>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</si>
  <si>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</si>
  <si>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</si>
  <si>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</si>
  <si>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</si>
  <si>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</si>
  <si>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</si>
  <si>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</si>
  <si>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</si>
  <si>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</si>
  <si>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</si>
  <si>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</si>
  <si>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</si>
  <si>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</si>
  <si>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</si>
  <si>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</si>
  <si>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</si>
  <si>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</si>
  <si>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</si>
  <si>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</si>
  <si>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</si>
  <si>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</si>
  <si>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</si>
  <si>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</si>
  <si>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</si>
  <si>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</si>
  <si>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</si>
  <si>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</si>
  <si>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</si>
  <si>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</si>
  <si>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</si>
  <si>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</si>
  <si>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</si>
  <si>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</si>
  <si>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</si>
  <si>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</si>
  <si>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</si>
  <si>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</si>
  <si>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</si>
  <si>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</si>
  <si>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</si>
  <si>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</si>
  <si>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</si>
  <si>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</si>
  <si>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</si>
  <si>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</si>
  <si>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</si>
  <si>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</si>
  <si>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</si>
  <si>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</si>
  <si>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</si>
  <si>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</si>
  <si>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</si>
  <si>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</si>
  <si>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</si>
  <si>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</si>
  <si>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</si>
  <si>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</si>
  <si>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</si>
  <si>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</si>
  <si>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</si>
  <si>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</si>
  <si>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</si>
  <si>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</si>
  <si>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</si>
  <si>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</si>
  <si>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</si>
  <si>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</si>
  <si>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</si>
  <si>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</si>
  <si>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</si>
  <si>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</si>
  <si>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</si>
  <si>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</si>
  <si>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</si>
  <si>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</si>
  <si>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</si>
  <si>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</si>
  <si>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</si>
  <si>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</si>
  <si>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</si>
  <si>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</si>
  <si>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</si>
  <si>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</si>
  <si>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</si>
  <si>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</si>
  <si>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</si>
  <si>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</si>
  <si>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</si>
  <si>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</si>
  <si>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</si>
  <si>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</si>
  <si>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</si>
  <si>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</si>
  <si>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</si>
  <si>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</si>
  <si>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</si>
  <si>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</si>
  <si>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</si>
  <si>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</si>
  <si>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</si>
  <si>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</si>
  <si>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</si>
  <si>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</si>
  <si>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</si>
  <si>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</si>
  <si>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</si>
  <si>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</si>
  <si>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</si>
  <si>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</si>
  <si>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</si>
  <si>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</si>
  <si>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</si>
  <si>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</si>
  <si>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</si>
  <si>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</si>
  <si>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</si>
  <si>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</si>
  <si>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</si>
  <si>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</si>
  <si>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</si>
  <si>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</si>
  <si>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</si>
  <si>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</si>
  <si>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</si>
  <si>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</si>
  <si>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</si>
  <si>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</si>
  <si>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</si>
  <si>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</si>
  <si>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</si>
  <si>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</si>
  <si>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</si>
  <si>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</si>
  <si>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</si>
  <si>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</si>
  <si>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</si>
  <si>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</si>
  <si>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</si>
  <si>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</si>
  <si>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</si>
  <si>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</si>
  <si>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</si>
  <si>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</si>
  <si>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</si>
  <si>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</si>
  <si>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</si>
  <si>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</si>
  <si>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</si>
  <si>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</si>
  <si>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</si>
  <si>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</si>
  <si>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</si>
  <si>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</si>
  <si>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</si>
  <si>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</si>
  <si>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</si>
  <si>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</si>
  <si>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</si>
  <si>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</si>
  <si>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</si>
  <si>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</si>
  <si>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</si>
  <si>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</si>
  <si>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</si>
  <si>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</si>
  <si>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</si>
  <si>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</si>
  <si>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</si>
  <si>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</si>
  <si>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</si>
  <si>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</si>
  <si>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</si>
  <si>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</si>
  <si>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</si>
  <si>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</si>
  <si>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</si>
  <si>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</si>
  <si>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</si>
  <si>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</si>
  <si>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</si>
  <si>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</si>
  <si>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</si>
  <si>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</si>
  <si>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</si>
  <si>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</si>
  <si>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</si>
  <si>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</si>
  <si>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</si>
  <si>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</si>
  <si>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</si>
  <si>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</si>
  <si>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</si>
  <si>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</si>
  <si>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</si>
  <si>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</si>
  <si>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</si>
  <si>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</si>
  <si>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</si>
  <si>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</si>
  <si>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</si>
  <si>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</si>
  <si>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</si>
  <si>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</si>
  <si>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</si>
  <si>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</si>
  <si>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</si>
  <si>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</si>
  <si>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</si>
  <si>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</si>
  <si>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</si>
  <si>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</si>
  <si>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</si>
  <si>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</si>
  <si>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</si>
  <si>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</si>
  <si>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</si>
  <si>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</si>
  <si>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</si>
  <si>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</si>
  <si>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</si>
  <si>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</si>
  <si>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</si>
  <si>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</si>
  <si>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</si>
  <si>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</si>
  <si>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</si>
  <si>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</si>
  <si>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</si>
  <si>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</si>
  <si>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</si>
  <si>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</si>
  <si>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</si>
  <si>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</si>
  <si>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</si>
  <si>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</si>
  <si>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</si>
  <si>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</si>
  <si>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</si>
  <si>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</si>
  <si>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</si>
  <si>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</si>
  <si>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</si>
  <si>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</si>
  <si>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</si>
  <si>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</si>
  <si>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</si>
  <si>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</si>
  <si>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</si>
  <si>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</si>
  <si>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</si>
  <si>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</si>
  <si>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</si>
  <si>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</si>
  <si>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</si>
  <si>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</si>
  <si>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</si>
  <si>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</si>
  <si>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</si>
  <si>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</si>
  <si>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</si>
  <si>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</si>
  <si>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</si>
  <si>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</si>
  <si>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</si>
  <si>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</si>
  <si>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</si>
  <si>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</si>
  <si>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</si>
  <si>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</si>
  <si>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</si>
  <si>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</si>
  <si>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</si>
  <si>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</si>
  <si>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</si>
  <si>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</si>
  <si>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</si>
  <si>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</si>
  <si>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</si>
  <si>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</si>
  <si>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</si>
  <si>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</si>
  <si>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</si>
  <si>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</si>
  <si>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</si>
  <si>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</si>
  <si>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</si>
  <si>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</si>
  <si>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</si>
  <si>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</si>
  <si>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</si>
  <si>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</si>
  <si>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</si>
  <si>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</si>
  <si>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</si>
  <si>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</si>
  <si>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</si>
  <si>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</si>
  <si>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</si>
  <si>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</si>
  <si>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</si>
  <si>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</si>
  <si>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</si>
  <si>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</si>
  <si>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</si>
  <si>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</si>
  <si>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</si>
  <si>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</si>
  <si>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</si>
  <si>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</si>
  <si>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</si>
  <si>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</si>
  <si>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</si>
  <si>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</si>
  <si>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</si>
  <si>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</si>
  <si>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</si>
  <si>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</si>
  <si>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</si>
  <si>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</si>
  <si>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</si>
  <si>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</si>
  <si>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</si>
  <si>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</si>
  <si>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</si>
  <si>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</si>
  <si>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</si>
  <si>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</si>
  <si>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</si>
  <si>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</si>
  <si>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</si>
  <si>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</si>
  <si>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</si>
  <si>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</si>
  <si>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</si>
  <si>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</si>
  <si>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</si>
  <si>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</si>
  <si>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</si>
  <si>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</si>
  <si>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</si>
  <si>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</si>
  <si>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</si>
  <si>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</si>
  <si>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</si>
  <si>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</si>
  <si>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</si>
  <si>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</si>
  <si>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</si>
  <si>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</si>
  <si>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</si>
  <si>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</si>
  <si>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</si>
  <si>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</si>
  <si>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</si>
  <si>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</si>
  <si>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</si>
  <si>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</si>
  <si>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</si>
  <si>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</si>
  <si>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</si>
  <si>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</si>
  <si>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</si>
  <si>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</si>
  <si>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</si>
  <si>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</si>
  <si>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</si>
  <si>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</si>
  <si>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</si>
  <si>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</si>
  <si>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</si>
  <si>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</si>
  <si>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</si>
  <si>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</si>
  <si>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</si>
  <si>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</si>
  <si>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</si>
  <si>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</si>
  <si>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</si>
  <si>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</si>
  <si>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</si>
  <si>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</si>
  <si>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</si>
  <si>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</si>
  <si>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</si>
  <si>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</si>
  <si>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</si>
  <si>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</si>
  <si>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</si>
  <si>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</si>
  <si>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</si>
  <si>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</si>
  <si>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</si>
  <si>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</si>
  <si>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</si>
  <si>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</si>
  <si>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</si>
  <si>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</si>
  <si>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</si>
  <si>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</si>
  <si>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</si>
  <si>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</si>
  <si>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</si>
  <si>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</si>
  <si>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</si>
  <si>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</si>
  <si>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</si>
  <si>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</si>
  <si>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</si>
  <si>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</si>
  <si>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</si>
  <si>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</si>
  <si>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</si>
  <si>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</si>
  <si>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</si>
  <si>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</si>
  <si>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</si>
  <si>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</si>
  <si>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</si>
  <si>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</si>
  <si>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</si>
  <si>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</si>
  <si>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</si>
  <si>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</si>
  <si>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</si>
  <si>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</si>
  <si>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</si>
  <si>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</si>
  <si>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</si>
  <si>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</si>
  <si>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</si>
  <si>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</si>
  <si>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</si>
  <si>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</si>
  <si>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</si>
  <si>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</si>
  <si>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</si>
  <si>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</si>
  <si>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</si>
  <si>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</si>
  <si>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</si>
  <si>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</si>
  <si>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</si>
  <si>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</si>
  <si>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</si>
  <si>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</si>
  <si>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</si>
  <si>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</si>
  <si>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</si>
  <si>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</si>
  <si>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</si>
  <si>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</si>
  <si>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</si>
  <si>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</si>
  <si>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</si>
  <si>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</si>
  <si>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</si>
  <si>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</si>
  <si>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</si>
  <si>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</si>
  <si>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</si>
  <si>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</si>
  <si>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</si>
  <si>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</si>
  <si>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</si>
  <si>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</si>
  <si>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</si>
  <si>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</si>
  <si>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</si>
  <si>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</si>
  <si>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</si>
  <si>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</si>
  <si>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</si>
  <si>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</si>
  <si>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</si>
  <si>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</si>
  <si>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</si>
  <si>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</si>
  <si>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</si>
  <si>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</si>
  <si>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</si>
  <si>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</si>
  <si>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</si>
  <si>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</si>
  <si>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</si>
  <si>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</si>
  <si>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</si>
  <si>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</si>
  <si>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</si>
  <si>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</si>
  <si>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</si>
  <si>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</si>
  <si>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</si>
  <si>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</si>
  <si>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</si>
  <si>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</si>
  <si>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</si>
  <si>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</si>
  <si>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</si>
  <si>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</si>
  <si>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</si>
  <si>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</si>
  <si>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</si>
  <si>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</si>
  <si>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</si>
  <si>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</si>
  <si>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</si>
  <si>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</si>
  <si>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</si>
  <si>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</si>
  <si>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</si>
  <si>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</si>
  <si>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</si>
  <si>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</si>
  <si>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</si>
  <si>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</si>
  <si>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</si>
  <si>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</si>
  <si>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</si>
  <si>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</si>
  <si>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</si>
  <si>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</si>
  <si>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</si>
  <si>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</si>
  <si>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</si>
  <si>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</si>
  <si>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</si>
  <si>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</si>
  <si>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</si>
  <si>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</si>
  <si>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</si>
  <si>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</si>
  <si>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</si>
  <si>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</si>
  <si>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</si>
  <si>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</si>
  <si>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</si>
  <si>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</si>
  <si>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</si>
  <si>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</si>
  <si>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</si>
  <si>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</si>
  <si>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</si>
  <si>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</si>
  <si>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</si>
  <si>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</si>
  <si>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</si>
  <si>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</si>
  <si>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</si>
  <si>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</si>
  <si>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</si>
  <si>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</si>
  <si>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</si>
  <si>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</si>
  <si>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</si>
  <si>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</si>
  <si>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</si>
  <si>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</si>
  <si>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</si>
  <si>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</si>
  <si>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</si>
  <si>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</si>
  <si>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</si>
  <si>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</si>
  <si>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</si>
  <si>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</si>
  <si>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</si>
  <si>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</si>
  <si>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</si>
  <si>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</si>
  <si>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</si>
  <si>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</si>
  <si>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</si>
  <si>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</si>
  <si>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</si>
  <si>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</si>
  <si>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</si>
  <si>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</si>
  <si>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</si>
  <si>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</si>
  <si>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</si>
  <si>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</si>
  <si>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</si>
  <si>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</si>
  <si>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</si>
  <si>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</si>
  <si>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</si>
  <si>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</si>
  <si>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</si>
  <si>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</si>
  <si>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</si>
  <si>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</si>
  <si>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</si>
  <si>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</si>
  <si>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</si>
  <si>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</si>
  <si>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</si>
  <si>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</si>
  <si>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</si>
  <si>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</si>
  <si>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</si>
  <si>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</si>
  <si>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</si>
  <si>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</si>
  <si>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</si>
  <si>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</si>
  <si>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</si>
  <si>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</si>
  <si>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</si>
  <si>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</si>
  <si>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</si>
  <si>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</si>
  <si>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</si>
  <si>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</si>
  <si>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</si>
  <si>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</si>
  <si>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</si>
  <si>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</si>
  <si>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</si>
  <si>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</si>
  <si>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</si>
  <si>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</si>
  <si>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</si>
  <si>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</si>
  <si>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</si>
  <si>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</si>
  <si>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</si>
  <si>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</si>
  <si>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</si>
  <si>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</si>
  <si>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</si>
  <si>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</si>
  <si>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</si>
  <si>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</si>
  <si>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</si>
  <si>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</si>
  <si>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</si>
  <si>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</si>
  <si>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</si>
  <si>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</si>
  <si>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</si>
  <si>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</si>
  <si>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</si>
  <si>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</si>
  <si>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</si>
  <si>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</si>
  <si>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</si>
  <si>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</si>
  <si>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</si>
  <si>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</si>
  <si>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</si>
  <si>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</si>
  <si>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</si>
  <si>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</si>
  <si>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</si>
  <si>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</si>
  <si>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</si>
  <si>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</si>
  <si>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</si>
  <si>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</si>
  <si>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</si>
  <si>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</si>
  <si>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</si>
  <si>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</si>
  <si>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</si>
  <si>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</si>
  <si>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</si>
  <si>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</si>
  <si>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</si>
  <si>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</si>
  <si>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</si>
  <si>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</si>
  <si>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</si>
  <si>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</si>
  <si>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</si>
  <si>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</si>
  <si>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</si>
  <si>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</si>
  <si>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</si>
  <si>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</si>
  <si>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</si>
  <si>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</si>
  <si>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</si>
  <si>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</si>
  <si>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</si>
  <si>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</si>
  <si>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</si>
  <si>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</si>
  <si>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</si>
  <si>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</si>
  <si>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</si>
  <si>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</si>
  <si>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</si>
  <si>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</si>
  <si>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</si>
  <si>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</si>
  <si>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</si>
  <si>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</si>
  <si>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</si>
  <si>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</si>
  <si>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</si>
  <si>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</si>
  <si>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</si>
  <si>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</si>
  <si>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</si>
  <si>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</si>
  <si>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</si>
  <si>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</si>
  <si>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</si>
  <si>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</si>
  <si>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</si>
  <si>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</si>
  <si>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</si>
  <si>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</si>
  <si>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</si>
  <si>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</si>
  <si>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</si>
  <si>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</si>
  <si>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</si>
  <si>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</si>
  <si>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</si>
  <si>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</si>
  <si>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</si>
  <si>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</si>
  <si>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</si>
  <si>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</si>
  <si>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</si>
  <si>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</si>
  <si>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</si>
  <si>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</si>
  <si>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</si>
  <si>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</si>
  <si>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</si>
  <si>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</si>
  <si>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</si>
  <si>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</si>
  <si>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</si>
  <si>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</si>
  <si>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</si>
  <si>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</si>
  <si>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</si>
  <si>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</si>
  <si>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</si>
  <si>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</si>
  <si>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</si>
  <si>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</si>
  <si>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</si>
  <si>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</si>
  <si>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</si>
  <si>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</si>
  <si>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</si>
  <si>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</si>
  <si>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</si>
  <si>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</si>
  <si>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</si>
  <si>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</si>
  <si>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</si>
  <si>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</si>
  <si>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</si>
  <si>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</si>
  <si>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</si>
  <si>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</si>
  <si>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</si>
  <si>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</si>
  <si>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</si>
  <si>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</si>
  <si>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</si>
  <si>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</si>
  <si>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</si>
  <si>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</si>
  <si>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</si>
  <si>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</si>
  <si>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</si>
  <si>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</si>
  <si>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</si>
  <si>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</si>
  <si>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</si>
  <si>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</si>
  <si>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</si>
  <si>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</si>
  <si>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</si>
  <si>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</si>
  <si>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</si>
  <si>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</si>
  <si>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</si>
  <si>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</si>
  <si>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</si>
  <si>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</si>
  <si>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</si>
  <si>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</si>
  <si>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</si>
  <si>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</si>
  <si>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</si>
  <si>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</si>
  <si>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</si>
  <si>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</si>
  <si>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</si>
  <si>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</si>
  <si>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</si>
  <si>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</si>
  <si>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</si>
  <si>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</si>
  <si>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</si>
  <si>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</si>
  <si>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</si>
  <si>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</si>
  <si>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</si>
  <si>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</si>
  <si>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</si>
  <si>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</si>
  <si>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</si>
  <si>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</si>
  <si>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</si>
  <si>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</si>
  <si>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</si>
  <si>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</si>
  <si>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</si>
  <si>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</si>
  <si>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</si>
  <si>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</si>
  <si>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</si>
  <si>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</si>
  <si>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</si>
  <si>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</si>
  <si>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</si>
  <si>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</si>
  <si>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</si>
  <si>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</si>
  <si>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</si>
  <si>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</si>
  <si>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</si>
  <si>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</si>
  <si>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</si>
  <si>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</si>
  <si>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</si>
  <si>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</si>
  <si>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</si>
  <si>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</si>
  <si>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</si>
  <si>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</si>
  <si>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</si>
  <si>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</si>
  <si>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</si>
  <si>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</si>
  <si>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</si>
  <si>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</si>
  <si>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</si>
  <si>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</si>
  <si>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</si>
  <si>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</si>
  <si>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</si>
  <si>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</si>
  <si>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</si>
  <si>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</si>
  <si>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</si>
  <si>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</si>
  <si>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</si>
  <si>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</si>
  <si>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</si>
  <si>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</si>
  <si>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</si>
  <si>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</si>
  <si>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</si>
  <si>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</si>
  <si>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</si>
  <si>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</si>
  <si>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</si>
  <si>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</si>
  <si>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</si>
  <si>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</si>
  <si>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</si>
  <si>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</si>
  <si>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</si>
  <si>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</si>
  <si>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</si>
  <si>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</si>
  <si>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</si>
  <si>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</si>
  <si>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</si>
  <si>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</si>
  <si>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</si>
  <si>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</si>
  <si>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</si>
  <si>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</si>
  <si>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</si>
  <si>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</si>
  <si>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</si>
  <si>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</si>
  <si>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</si>
  <si>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</si>
  <si>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</si>
  <si>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</si>
  <si>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</si>
  <si>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</si>
  <si>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</si>
  <si>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</si>
  <si>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</si>
  <si>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</si>
  <si>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</si>
  <si>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</si>
  <si>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</si>
  <si>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</si>
  <si>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</si>
  <si>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</si>
  <si>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</si>
  <si>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</si>
  <si>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</si>
  <si>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</si>
  <si>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</si>
  <si>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</si>
  <si>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</si>
  <si>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</si>
  <si>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</si>
  <si>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</si>
  <si>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</si>
  <si>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</si>
  <si>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</si>
  <si>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</si>
  <si>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</si>
  <si>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</si>
  <si>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</si>
  <si>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</si>
  <si>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</si>
  <si>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</si>
  <si>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</si>
  <si>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</si>
  <si>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</si>
  <si>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</si>
  <si>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</si>
  <si>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</si>
  <si>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</si>
  <si>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</si>
  <si>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</si>
  <si>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</si>
  <si>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</si>
  <si>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</si>
  <si>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</si>
  <si>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</si>
  <si>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</si>
  <si>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</si>
  <si>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</si>
  <si>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</si>
  <si>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</si>
  <si>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</si>
  <si>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</si>
  <si>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</si>
  <si>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</si>
  <si>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</si>
  <si>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</si>
  <si>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</si>
  <si>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</si>
  <si>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</si>
  <si>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</si>
  <si>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</si>
  <si>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</si>
  <si>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</si>
  <si>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</si>
  <si>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</si>
  <si>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</si>
  <si>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</si>
  <si>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</si>
  <si>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</si>
  <si>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</si>
  <si>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</si>
  <si>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</si>
  <si>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</si>
  <si>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</si>
  <si>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</si>
  <si>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</si>
  <si>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</si>
  <si>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</si>
  <si>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</si>
  <si>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</si>
  <si>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</si>
  <si>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</si>
  <si>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</si>
  <si>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</si>
  <si>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</si>
  <si>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</si>
  <si>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</si>
  <si>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</si>
  <si>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</si>
  <si>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</si>
  <si>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</si>
  <si>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</si>
  <si>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</si>
  <si>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</si>
  <si>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</si>
  <si>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</si>
  <si>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</si>
  <si>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</si>
  <si>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</si>
  <si>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</si>
  <si>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</si>
  <si>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</si>
  <si>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</si>
  <si>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</si>
  <si>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</si>
  <si>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</si>
  <si>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</si>
  <si>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</si>
  <si>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</si>
  <si>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</si>
  <si>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</si>
  <si>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</si>
  <si>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</si>
  <si>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</si>
  <si>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</si>
  <si>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</si>
  <si>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</si>
  <si>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</si>
  <si>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</si>
  <si>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</si>
  <si>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</si>
  <si>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</si>
  <si>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</si>
  <si>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</si>
  <si>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</si>
  <si>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</si>
  <si>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</si>
  <si>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</si>
  <si>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</si>
  <si>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</si>
  <si>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</si>
  <si>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</si>
  <si>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</si>
  <si>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</si>
  <si>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</si>
  <si>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</si>
  <si>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</si>
  <si>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</si>
  <si>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</si>
  <si>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</si>
  <si>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</si>
  <si>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</si>
  <si>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</si>
  <si>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</si>
  <si>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</si>
  <si>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</si>
  <si>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</si>
  <si>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</si>
  <si>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</si>
  <si>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</si>
  <si>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</si>
  <si>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</si>
  <si>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</si>
  <si>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</si>
  <si>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</si>
  <si>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</si>
  <si>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</si>
  <si>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</si>
  <si>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</si>
  <si>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</si>
  <si>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</si>
  <si>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</si>
  <si>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</si>
  <si>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</si>
  <si>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</si>
  <si>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</si>
  <si>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</si>
  <si>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</si>
  <si>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</si>
  <si>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</si>
  <si>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</si>
  <si>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</si>
  <si>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</si>
  <si>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</si>
  <si>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</si>
  <si>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</si>
  <si>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</si>
  <si>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</si>
  <si>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</si>
  <si>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</si>
  <si>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</si>
  <si>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</si>
  <si>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</si>
  <si>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</si>
  <si>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</si>
  <si>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</si>
  <si>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</si>
  <si>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</si>
  <si>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</si>
  <si>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</si>
  <si>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</si>
  <si>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</si>
  <si>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</si>
  <si>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</si>
  <si>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</si>
  <si>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</si>
  <si>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</si>
  <si>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</si>
  <si>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</si>
  <si>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</si>
  <si>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</si>
  <si>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</si>
  <si>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</si>
  <si>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</si>
  <si>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</si>
  <si>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</si>
  <si>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</si>
  <si>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</si>
  <si>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</si>
  <si>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</si>
  <si>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</si>
  <si>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</si>
  <si>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</si>
  <si>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</si>
  <si>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</si>
  <si>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</si>
  <si>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</si>
  <si>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</si>
  <si>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</si>
  <si>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</si>
  <si>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</si>
  <si>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</si>
  <si>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</si>
  <si>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</si>
  <si>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</si>
  <si>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</si>
  <si>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</si>
  <si>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</si>
  <si>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</si>
  <si>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</si>
  <si>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</si>
  <si>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</si>
  <si>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</si>
  <si>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</si>
  <si>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</si>
  <si>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</si>
  <si>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</si>
  <si>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</si>
  <si>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</si>
  <si>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</si>
  <si>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</si>
  <si>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</si>
  <si>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</si>
  <si>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</si>
  <si>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</si>
  <si>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</si>
  <si>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</si>
  <si>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</si>
  <si>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</si>
  <si>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</si>
  <si>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</si>
  <si>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</si>
  <si>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</si>
  <si>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</si>
  <si>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</si>
  <si>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</si>
  <si>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</si>
  <si>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</si>
  <si>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</si>
  <si>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</si>
  <si>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</si>
  <si>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</si>
  <si>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</si>
  <si>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</si>
  <si>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</si>
  <si>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</si>
  <si>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</si>
  <si>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</si>
  <si>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</si>
  <si>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</si>
  <si>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</si>
  <si>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</si>
  <si>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</si>
  <si>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</si>
  <si>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</si>
  <si>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</si>
  <si>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</si>
  <si>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</si>
  <si>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</si>
  <si>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</si>
  <si>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</si>
  <si>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</si>
  <si>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</si>
  <si>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</si>
  <si>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</si>
  <si>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</si>
  <si>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</si>
  <si>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</si>
  <si>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</si>
  <si>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</si>
  <si>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</si>
  <si>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</si>
  <si>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</si>
  <si>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</si>
  <si>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</si>
  <si>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</si>
  <si>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</si>
  <si>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</si>
  <si>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</si>
  <si>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</si>
  <si>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</si>
  <si>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</si>
  <si>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</si>
  <si>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</si>
  <si>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</si>
  <si>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</si>
  <si>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</si>
  <si>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</si>
  <si>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</si>
  <si>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</si>
  <si>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</si>
  <si>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</si>
  <si>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</si>
  <si>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</si>
  <si>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</si>
  <si>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</si>
  <si>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</si>
  <si>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</si>
  <si>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</si>
  <si>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</si>
  <si>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</si>
  <si>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</si>
  <si>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</si>
  <si>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</si>
  <si>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</si>
  <si>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</si>
  <si>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</si>
  <si>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</si>
  <si>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</si>
  <si>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</si>
  <si>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</si>
  <si>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</si>
  <si>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</si>
  <si>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</si>
  <si>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</si>
  <si>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</si>
  <si>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</si>
  <si>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</si>
  <si>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</si>
  <si>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</si>
  <si>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</si>
  <si>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</si>
  <si>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</si>
  <si>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</si>
  <si>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</si>
  <si>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</si>
  <si>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</si>
  <si>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</si>
  <si>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</si>
  <si>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</si>
  <si>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</si>
  <si>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</si>
  <si>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</si>
  <si>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</si>
  <si>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</si>
  <si>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</si>
  <si>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</si>
  <si>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</si>
  <si>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</si>
  <si>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</si>
  <si>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</si>
  <si>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</si>
  <si>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</si>
  <si>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</si>
  <si>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</si>
  <si>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</si>
  <si>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</si>
  <si>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</si>
  <si>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</si>
  <si>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</si>
  <si>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</si>
  <si>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</si>
  <si>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</si>
  <si>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</si>
  <si>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</si>
  <si>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</si>
  <si>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</si>
  <si>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</si>
  <si>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</si>
  <si>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</si>
  <si>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</si>
  <si>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</si>
  <si>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</si>
  <si>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</si>
  <si>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</si>
  <si>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</si>
  <si>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</si>
  <si>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</si>
  <si>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</si>
  <si>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</si>
  <si>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</si>
  <si>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</si>
  <si>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</si>
  <si>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</si>
  <si>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</si>
  <si>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</si>
  <si>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</si>
  <si>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</si>
  <si>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</si>
  <si>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</si>
  <si>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</si>
  <si>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</si>
  <si>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</si>
  <si>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</si>
  <si>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</si>
  <si>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</si>
  <si>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</si>
  <si>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</si>
  <si>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</si>
  <si>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</si>
  <si>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</si>
  <si>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</si>
  <si>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</si>
  <si>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</si>
  <si>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</si>
  <si>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</si>
  <si>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</si>
  <si>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</si>
  <si>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</si>
  <si>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</si>
  <si>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</si>
  <si>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</si>
  <si>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</si>
  <si>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</si>
  <si>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</si>
  <si>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</si>
  <si>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</si>
  <si>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</si>
  <si>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</si>
  <si>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</si>
  <si>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</si>
  <si>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</si>
  <si>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</si>
  <si>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</si>
  <si>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</si>
  <si>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</si>
  <si>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</si>
  <si>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</si>
  <si>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</si>
  <si>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</si>
  <si>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</si>
  <si>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</si>
  <si>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</si>
  <si>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</si>
  <si>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</si>
  <si>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</si>
  <si>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</si>
  <si>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</si>
  <si>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</si>
  <si>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</si>
  <si>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</si>
  <si>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</si>
  <si>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</si>
  <si>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</si>
  <si>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</si>
  <si>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</si>
  <si>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</si>
  <si>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</si>
  <si>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</si>
  <si>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</si>
  <si>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</si>
  <si>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</si>
  <si>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</si>
  <si>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</si>
  <si>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</si>
  <si>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</si>
  <si>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</si>
  <si>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</si>
  <si>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</si>
  <si>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</si>
  <si>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</si>
  <si>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</si>
  <si>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</si>
  <si>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</si>
  <si>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</si>
  <si>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</si>
  <si>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</si>
  <si>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</si>
  <si>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</si>
  <si>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</si>
  <si>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</si>
  <si>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</si>
  <si>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</si>
  <si>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</si>
  <si>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</si>
  <si>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</si>
  <si>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</si>
  <si>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</si>
  <si>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</si>
  <si>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</si>
  <si>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</si>
  <si>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</si>
  <si>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</si>
  <si>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</si>
  <si>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</si>
  <si>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</si>
  <si>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</si>
  <si>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</si>
  <si>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</si>
  <si>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</si>
  <si>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</si>
  <si>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</si>
  <si>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</si>
  <si>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</si>
  <si>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</si>
  <si>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</si>
  <si>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</si>
  <si>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</si>
  <si>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</si>
  <si>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</si>
  <si>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</si>
  <si>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</si>
  <si>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</si>
  <si>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</si>
  <si>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</si>
  <si>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</si>
  <si>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</si>
  <si>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</si>
  <si>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</si>
  <si>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</si>
  <si>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</si>
  <si>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</si>
  <si>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</si>
  <si>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</si>
  <si>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</si>
  <si>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</si>
  <si>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</si>
  <si>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</si>
  <si>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</si>
  <si>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</si>
  <si>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</si>
  <si>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</si>
  <si>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</si>
  <si>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</si>
  <si>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</si>
  <si>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</si>
  <si>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</si>
  <si>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</si>
  <si>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</si>
  <si>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</si>
  <si>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</si>
  <si>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</si>
  <si>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</si>
  <si>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</si>
  <si>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</si>
  <si>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</si>
  <si>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</si>
  <si>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</si>
  <si>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</si>
  <si>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</si>
  <si>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</si>
  <si>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</si>
  <si>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</si>
  <si>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</si>
  <si>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</si>
  <si>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</si>
  <si>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</si>
  <si>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</si>
  <si>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</si>
  <si>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</si>
  <si>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</si>
  <si>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</si>
  <si>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</si>
  <si>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</si>
  <si>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</si>
  <si>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</si>
  <si>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</si>
  <si>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</si>
  <si>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</si>
  <si>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</si>
  <si>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</si>
  <si>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</si>
  <si>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</si>
  <si>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</si>
  <si>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</si>
  <si>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</si>
  <si>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</si>
  <si>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</si>
  <si>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</si>
  <si>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</si>
  <si>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</si>
  <si>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</si>
  <si>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</si>
  <si>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</si>
  <si>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</si>
  <si>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</si>
  <si>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</si>
  <si>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</si>
  <si>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</si>
  <si>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</si>
  <si>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</si>
  <si>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</si>
  <si>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</si>
  <si>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</si>
  <si>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</si>
  <si>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</si>
  <si>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</si>
  <si>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</si>
  <si>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</si>
  <si>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</si>
  <si>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</si>
  <si>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</si>
  <si>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</si>
  <si>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</si>
  <si>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</si>
  <si>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</si>
  <si>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</si>
  <si>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</si>
  <si>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</si>
  <si>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</si>
  <si>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</si>
  <si>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</si>
  <si>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</si>
  <si>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</si>
  <si>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</si>
  <si>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</si>
  <si>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</si>
  <si>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</si>
  <si>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</si>
  <si>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</si>
  <si>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</si>
  <si>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</si>
  <si>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</si>
  <si>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</si>
  <si>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</si>
  <si>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</si>
  <si>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</si>
  <si>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</si>
  <si>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</si>
  <si>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</si>
  <si>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</si>
  <si>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</si>
  <si>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</si>
  <si>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</si>
  <si>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</si>
  <si>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</si>
  <si>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</si>
  <si>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</si>
  <si>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</si>
  <si>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</si>
  <si>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</si>
  <si>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</si>
  <si>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</si>
  <si>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</si>
  <si>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</si>
  <si>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</si>
  <si>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</si>
  <si>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</si>
  <si>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</si>
  <si>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</si>
  <si>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</si>
  <si>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</si>
  <si>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</si>
  <si>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</si>
  <si>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</si>
  <si>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</si>
  <si>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</si>
  <si>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</si>
  <si>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</si>
  <si>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</si>
  <si>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</si>
  <si>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</si>
  <si>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</si>
  <si>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</si>
  <si>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</si>
  <si>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</si>
  <si>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</si>
  <si>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</si>
  <si>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</si>
  <si>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</si>
  <si>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</si>
  <si>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</si>
  <si>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</si>
  <si>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</si>
  <si>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</si>
  <si>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</si>
  <si>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</si>
  <si>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</si>
  <si>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</si>
  <si>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</si>
  <si>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</si>
  <si>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</si>
  <si>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</si>
  <si>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</si>
  <si>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</si>
  <si>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</si>
  <si>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</si>
  <si>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</si>
  <si>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</si>
  <si>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</si>
  <si>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</si>
  <si>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</si>
  <si>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</si>
  <si>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</si>
  <si>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</si>
  <si>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</si>
  <si>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</si>
  <si>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</si>
  <si>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</si>
  <si>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</si>
  <si>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</si>
  <si>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</si>
  <si>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</si>
  <si>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</si>
  <si>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</si>
  <si>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</si>
  <si>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</si>
  <si>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</si>
  <si>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</si>
  <si>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</si>
  <si>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</si>
  <si>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</si>
  <si>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</si>
  <si>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</si>
  <si>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</si>
  <si>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</si>
  <si>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</si>
  <si>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</si>
  <si>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</si>
  <si>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</si>
  <si>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</si>
  <si>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</si>
  <si>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</si>
  <si>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</si>
  <si>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</si>
  <si>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</si>
  <si>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</si>
  <si>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</si>
  <si>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</si>
  <si>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</si>
  <si>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</si>
  <si>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</si>
  <si>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</si>
  <si>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</si>
  <si>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</si>
  <si>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</si>
  <si>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</si>
  <si>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</si>
  <si>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</si>
  <si>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</si>
  <si>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</si>
  <si>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</si>
  <si>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</si>
  <si>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</si>
  <si>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</si>
  <si>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</si>
  <si>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</si>
  <si>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</si>
  <si>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</si>
  <si>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</si>
  <si>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</si>
  <si>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</si>
  <si>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</si>
  <si>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</si>
  <si>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</si>
  <si>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</si>
  <si>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</si>
  <si>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</si>
  <si>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</si>
  <si>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</si>
  <si>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</si>
  <si>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</si>
  <si>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</si>
  <si>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</si>
  <si>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</si>
  <si>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</si>
  <si>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</si>
  <si>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</si>
  <si>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</si>
  <si>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</si>
  <si>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</si>
  <si>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</si>
  <si>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</si>
  <si>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</si>
  <si>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</si>
  <si>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</si>
  <si>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</si>
  <si>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</si>
  <si>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</si>
  <si>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</si>
  <si>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</si>
  <si>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</si>
  <si>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</si>
  <si>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</si>
  <si>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</si>
  <si>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</si>
  <si>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</si>
  <si>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</si>
  <si>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</si>
  <si>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</si>
  <si>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</si>
  <si>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</si>
  <si>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</si>
  <si>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</si>
  <si>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</si>
  <si>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</si>
  <si>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</si>
  <si>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</si>
  <si>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</si>
  <si>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</si>
  <si>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</si>
  <si>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</si>
  <si>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</si>
  <si>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</si>
  <si>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</si>
  <si>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</si>
  <si>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</si>
  <si>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</si>
  <si>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</si>
  <si>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</si>
  <si>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</si>
  <si>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</si>
  <si>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</si>
  <si>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</si>
  <si>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</si>
  <si>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</si>
  <si>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</si>
  <si>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</si>
  <si>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</si>
  <si>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</si>
  <si>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</si>
  <si>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</si>
  <si>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</si>
  <si>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</si>
  <si>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</si>
  <si>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</si>
  <si>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</si>
  <si>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</si>
  <si>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</si>
  <si>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</si>
  <si>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</si>
  <si>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</si>
  <si>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</si>
  <si>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</si>
  <si>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</si>
  <si>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</si>
  <si>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</si>
  <si>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</si>
  <si>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</si>
  <si>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</si>
  <si>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</si>
  <si>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</si>
  <si>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</si>
  <si>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</si>
  <si>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</si>
  <si>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</si>
  <si>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</si>
  <si>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</si>
  <si>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</si>
  <si>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</si>
  <si>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</si>
  <si>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</si>
  <si>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</si>
  <si>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</si>
  <si>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</si>
  <si>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</si>
  <si>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</si>
  <si>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</si>
  <si>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</si>
  <si>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</si>
  <si>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</si>
  <si>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</si>
  <si>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</si>
  <si>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</si>
  <si>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</si>
  <si>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</si>
  <si>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</si>
  <si>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</si>
  <si>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</si>
  <si>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</si>
  <si>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</si>
  <si>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</si>
  <si>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</si>
  <si>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</si>
  <si>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</si>
  <si>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</si>
  <si>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</si>
  <si>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</si>
  <si>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</si>
  <si>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</si>
  <si>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</si>
  <si>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</si>
  <si>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</si>
  <si>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</si>
  <si>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</si>
  <si>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</si>
  <si>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</si>
  <si>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</si>
  <si>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</si>
  <si>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</si>
  <si>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</si>
  <si>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</si>
  <si>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</si>
  <si>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</si>
  <si>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</si>
  <si>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</si>
  <si>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</si>
  <si>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</si>
  <si>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</si>
  <si>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</si>
  <si>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</si>
  <si>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</si>
  <si>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</si>
  <si>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</si>
  <si>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</si>
  <si>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</si>
  <si>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</si>
  <si>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</si>
  <si>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</si>
  <si>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</si>
  <si>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</si>
  <si>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</si>
  <si>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</si>
  <si>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</si>
  <si>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</si>
  <si>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</si>
  <si>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</si>
  <si>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</si>
  <si>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</si>
  <si>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</si>
  <si>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</si>
  <si>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</si>
  <si>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</si>
  <si>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</si>
  <si>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</si>
  <si>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</si>
  <si>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</si>
  <si>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</si>
  <si>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</si>
  <si>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</si>
  <si>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</si>
  <si>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</si>
  <si>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</si>
  <si>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</si>
  <si>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</si>
  <si>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</si>
  <si>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</si>
  <si>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</si>
  <si>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</si>
  <si>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</si>
  <si>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</si>
  <si>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</si>
  <si>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</si>
  <si>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</si>
  <si>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</si>
  <si>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</si>
  <si>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</si>
  <si>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</si>
  <si>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</si>
  <si>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</si>
  <si>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</si>
  <si>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</si>
  <si>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</si>
  <si>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</si>
  <si>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</si>
  <si>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</si>
  <si>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</si>
  <si>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</si>
  <si>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</si>
  <si>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</si>
  <si>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</si>
  <si>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</si>
  <si>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</si>
  <si>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</si>
  <si>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</si>
  <si>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</si>
  <si>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</si>
  <si>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</si>
  <si>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</si>
  <si>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</si>
  <si>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</si>
  <si>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</si>
  <si>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</si>
  <si>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</si>
  <si>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</si>
  <si>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</si>
  <si>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</si>
  <si>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</si>
  <si>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</si>
  <si>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</si>
  <si>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</si>
  <si>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</si>
  <si>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</si>
  <si>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</si>
  <si>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</si>
  <si>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</si>
  <si>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</si>
  <si>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</si>
  <si>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</si>
  <si>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</si>
  <si>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</si>
  <si>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</si>
  <si>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</si>
  <si>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</si>
  <si>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</si>
  <si>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</si>
  <si>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</si>
  <si>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</si>
  <si>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</si>
  <si>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</si>
  <si>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</si>
  <si>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</si>
  <si>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</si>
  <si>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</si>
  <si>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</si>
  <si>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</si>
  <si>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</si>
  <si>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</si>
  <si>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</si>
  <si>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</si>
  <si>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</si>
  <si>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</si>
  <si>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</si>
  <si>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</si>
  <si>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</si>
  <si>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</si>
  <si>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</si>
  <si>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</si>
  <si>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</si>
  <si>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</si>
  <si>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</si>
  <si>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</si>
  <si>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</si>
  <si>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</si>
  <si>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</si>
  <si>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</si>
  <si>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</si>
  <si>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</si>
  <si>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</si>
  <si>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</si>
  <si>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</si>
  <si>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</si>
  <si>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</si>
  <si>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</si>
  <si>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</si>
  <si>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</si>
  <si>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</si>
  <si>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</si>
  <si>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</si>
  <si>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</si>
  <si>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</si>
  <si>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</si>
  <si>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</si>
  <si>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</si>
  <si>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</si>
  <si>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</si>
  <si>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</si>
  <si>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</si>
  <si>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</si>
  <si>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</si>
  <si>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</si>
  <si>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</si>
  <si>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</si>
  <si>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</si>
  <si>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</si>
  <si>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</si>
  <si>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</si>
  <si>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</si>
  <si>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</si>
  <si>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</si>
  <si>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</si>
  <si>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</si>
  <si>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</si>
  <si>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</si>
  <si>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</si>
  <si>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</si>
  <si>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</si>
  <si>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</si>
  <si>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</si>
  <si>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</si>
  <si>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</si>
  <si>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</si>
  <si>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</si>
  <si>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</si>
  <si>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</si>
  <si>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</si>
  <si>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</si>
  <si>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</si>
  <si>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</si>
  <si>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</si>
  <si>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</si>
  <si>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</si>
  <si>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</si>
  <si>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</si>
  <si>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</si>
  <si>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</si>
  <si>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</si>
  <si>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</si>
  <si>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</si>
  <si>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</si>
  <si>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</si>
  <si>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</si>
  <si>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</si>
  <si>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</si>
  <si>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</si>
  <si>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</si>
  <si>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</si>
  <si>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</si>
  <si>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</si>
  <si>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</si>
  <si>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</si>
  <si>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</si>
  <si>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</si>
  <si>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</si>
  <si>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</si>
  <si>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</si>
  <si>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</si>
  <si>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</si>
  <si>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</si>
  <si>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</si>
  <si>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</si>
  <si>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</si>
  <si>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</si>
  <si>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</si>
  <si>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</si>
  <si>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</si>
  <si>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</si>
  <si>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</si>
  <si>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</si>
  <si>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</si>
  <si>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</si>
  <si>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</si>
  <si>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</si>
  <si>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</si>
  <si>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</si>
  <si>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</si>
  <si>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</si>
  <si>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</si>
  <si>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</si>
  <si>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</si>
  <si>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</si>
  <si>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</si>
  <si>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</si>
  <si>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</si>
  <si>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</si>
  <si>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</si>
  <si>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</si>
  <si>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</si>
  <si>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</si>
  <si>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</si>
  <si>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</si>
  <si>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</si>
  <si>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</si>
  <si>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</si>
  <si>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</si>
  <si>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</si>
  <si>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</si>
  <si>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</si>
  <si>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</si>
  <si>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</si>
  <si>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</si>
  <si>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</si>
  <si>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</si>
  <si>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</si>
  <si>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</si>
  <si>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</si>
  <si>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</si>
  <si>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</si>
  <si>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</si>
  <si>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</si>
  <si>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</si>
  <si>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</si>
  <si>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</si>
  <si>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</si>
  <si>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</si>
  <si>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</si>
  <si>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</si>
  <si>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</si>
  <si>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</si>
  <si>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</si>
  <si>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</si>
  <si>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</si>
  <si>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</si>
  <si>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</si>
  <si>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</si>
  <si>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</si>
  <si>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</si>
  <si>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</si>
  <si>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</si>
  <si>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</si>
  <si>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</si>
  <si>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</si>
  <si>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</si>
  <si>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</si>
  <si>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</si>
  <si>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</si>
  <si>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</si>
  <si>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</si>
  <si>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</si>
  <si>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</si>
  <si>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</si>
  <si>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</si>
  <si>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</si>
  <si>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</si>
  <si>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</si>
  <si>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</si>
  <si>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</si>
  <si>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</si>
  <si>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</si>
  <si>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</si>
  <si>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</si>
  <si>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</si>
  <si>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</si>
  <si>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</si>
  <si>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</si>
  <si>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</si>
  <si>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</si>
  <si>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</si>
  <si>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</si>
  <si>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</si>
  <si>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</si>
  <si>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</si>
  <si>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</si>
  <si>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</si>
  <si>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</si>
  <si>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</si>
  <si>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</si>
  <si>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</si>
  <si>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</si>
  <si>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</si>
  <si>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</si>
  <si>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</si>
  <si>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</si>
  <si>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</si>
  <si>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</si>
  <si>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</si>
  <si>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</si>
  <si>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</si>
  <si>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</si>
  <si>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</si>
  <si>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</si>
  <si>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</si>
  <si>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</si>
  <si>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</si>
  <si>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</si>
  <si>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</si>
  <si>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</si>
  <si>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</si>
  <si>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</si>
  <si>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</si>
  <si>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</si>
  <si>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</si>
  <si>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</si>
  <si>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</si>
  <si>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</si>
  <si>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</si>
  <si>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</si>
  <si>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</si>
  <si>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</si>
  <si>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</si>
  <si>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</si>
  <si>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</si>
  <si>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</si>
  <si>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</si>
  <si>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</si>
  <si>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</si>
  <si>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</si>
  <si>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</si>
  <si>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</si>
  <si>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</si>
  <si>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</si>
  <si>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</si>
  <si>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</si>
  <si>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</si>
  <si>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</si>
  <si>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</si>
  <si>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</si>
  <si>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</si>
  <si>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</si>
  <si>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</si>
  <si>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</si>
  <si>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</si>
  <si>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</si>
  <si>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</si>
  <si>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</si>
  <si>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</si>
  <si>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</si>
  <si>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</si>
  <si>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</si>
  <si>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</si>
  <si>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</si>
  <si>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</si>
  <si>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</si>
  <si>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</si>
  <si>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</si>
  <si>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</si>
  <si>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</si>
  <si>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</si>
  <si>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</si>
  <si>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</si>
  <si>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</si>
  <si>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</si>
  <si>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</si>
  <si>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</si>
  <si>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</si>
  <si>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</si>
  <si>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</si>
  <si>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</si>
  <si>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</si>
  <si>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</si>
  <si>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</si>
  <si>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</si>
  <si>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</si>
  <si>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</si>
  <si>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</si>
  <si>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</si>
  <si>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</si>
  <si>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</si>
  <si>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</si>
  <si>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</si>
  <si>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</si>
  <si>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</si>
  <si>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</si>
  <si>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</si>
  <si>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</si>
  <si>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</si>
  <si>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</si>
  <si>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</si>
  <si>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</si>
  <si>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</si>
  <si>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</si>
  <si>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</si>
  <si>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</si>
  <si>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</si>
  <si>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</si>
  <si>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</si>
  <si>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</si>
  <si>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</si>
  <si>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</si>
  <si>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</si>
  <si>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</si>
  <si>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</si>
  <si>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</si>
  <si>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</si>
  <si>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</si>
  <si>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</si>
  <si>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</si>
  <si>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</si>
  <si>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</si>
  <si>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</si>
  <si>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</si>
  <si>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</si>
  <si>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</si>
  <si>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</si>
  <si>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</si>
  <si>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</si>
  <si>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</si>
  <si>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</si>
  <si>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</si>
  <si>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</si>
  <si>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</si>
  <si>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</si>
  <si>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</si>
  <si>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</si>
  <si>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</si>
  <si>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</si>
  <si>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</si>
  <si>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</si>
  <si>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</si>
  <si>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</si>
  <si>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</si>
  <si>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</si>
  <si>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</si>
  <si>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</si>
  <si>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</si>
  <si>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</si>
  <si>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</si>
  <si>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</si>
  <si>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</si>
  <si>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</si>
  <si>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</si>
  <si>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</si>
  <si>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</si>
  <si>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</si>
  <si>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</si>
  <si>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</si>
  <si>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</si>
  <si>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</si>
  <si>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</si>
  <si>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</si>
  <si>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</si>
  <si>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</si>
  <si>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</si>
  <si>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</si>
  <si>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</si>
  <si>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</si>
  <si>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</si>
  <si>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</si>
  <si>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</si>
  <si>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</si>
  <si>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</si>
  <si>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</si>
  <si>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</si>
  <si>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</si>
  <si>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</si>
  <si>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</si>
  <si>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</si>
  <si>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</si>
  <si>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</si>
  <si>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</si>
  <si>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</si>
  <si>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</si>
  <si>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</si>
  <si>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</si>
  <si>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</si>
  <si>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</si>
  <si>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</si>
  <si>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</si>
  <si>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</si>
  <si>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</si>
  <si>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</si>
  <si>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</si>
  <si>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</si>
  <si>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</si>
  <si>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</si>
  <si>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</si>
  <si>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</si>
  <si>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</si>
  <si>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</si>
  <si>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</si>
  <si>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</si>
  <si>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</si>
  <si>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</si>
  <si>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</si>
  <si>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</si>
  <si>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</si>
  <si>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</si>
  <si>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</si>
  <si>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</si>
  <si>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</si>
  <si>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</si>
  <si>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</si>
  <si>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</si>
  <si>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</si>
  <si>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</si>
  <si>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</si>
  <si>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</si>
  <si>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</si>
  <si>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</si>
  <si>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</si>
  <si>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</si>
  <si>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</si>
  <si>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</si>
  <si>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</si>
  <si>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</si>
  <si>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</si>
  <si>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</si>
  <si>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</si>
  <si>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</si>
  <si>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</si>
  <si>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</si>
  <si>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</si>
  <si>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</si>
  <si>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</si>
  <si>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</si>
  <si>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</si>
  <si>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</si>
  <si>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</si>
  <si>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</si>
  <si>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</si>
  <si>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</si>
  <si>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</si>
  <si>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</si>
  <si>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</si>
  <si>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</si>
  <si>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</si>
  <si>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</si>
  <si>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</si>
  <si>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</si>
  <si>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</si>
  <si>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</si>
  <si>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</si>
  <si>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</si>
  <si>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</si>
  <si>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</si>
  <si>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</si>
  <si>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</si>
  <si>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</si>
  <si>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</si>
  <si>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</si>
  <si>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</si>
  <si>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</si>
  <si>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</si>
  <si>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</si>
  <si>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</si>
  <si>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</si>
  <si>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</si>
  <si>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</si>
  <si>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</si>
  <si>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</si>
  <si>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</si>
  <si>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</si>
  <si>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</si>
  <si>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</si>
  <si>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</si>
  <si>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</si>
  <si>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</si>
  <si>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</si>
  <si>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</si>
  <si>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</si>
  <si>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</si>
  <si>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</si>
  <si>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</si>
  <si>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</si>
  <si>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</si>
  <si>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</si>
  <si>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</si>
  <si>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</si>
  <si>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</si>
  <si>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</si>
  <si>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</si>
  <si>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</si>
  <si>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</si>
  <si>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</si>
  <si>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</si>
  <si>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</si>
  <si>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</si>
  <si>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</si>
  <si>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</si>
  <si>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</si>
  <si>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</si>
  <si>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</si>
  <si>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</si>
  <si>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</si>
  <si>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</si>
  <si>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</si>
  <si>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</si>
  <si>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</si>
  <si>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</si>
  <si>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</si>
  <si>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</si>
  <si>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</si>
  <si>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</si>
  <si>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</si>
  <si>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</si>
  <si>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</si>
  <si>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</si>
  <si>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</si>
  <si>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</si>
  <si>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</si>
  <si>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</si>
  <si>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</si>
  <si>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</si>
  <si>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</si>
  <si>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</si>
  <si>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</si>
  <si>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</si>
  <si>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</si>
  <si>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</si>
  <si>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</si>
  <si>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</si>
  <si>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</si>
  <si>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</si>
  <si>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</si>
  <si>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</si>
  <si>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</si>
  <si>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</si>
  <si>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</si>
  <si>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</si>
  <si>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</si>
  <si>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</si>
  <si>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</si>
  <si>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</si>
  <si>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</si>
  <si>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</si>
  <si>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</si>
  <si>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</si>
  <si>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</si>
  <si>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</si>
  <si>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</si>
  <si>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</si>
  <si>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</si>
  <si>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</si>
  <si>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</si>
  <si>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</si>
  <si>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</si>
  <si>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</si>
  <si>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</si>
  <si>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</si>
  <si>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</si>
  <si>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</si>
  <si>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</si>
  <si>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</si>
  <si>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</si>
  <si>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</si>
  <si>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</si>
  <si>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</si>
  <si>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</si>
  <si>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</si>
  <si>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</si>
  <si>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</si>
  <si>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</si>
  <si>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</si>
  <si>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</si>
  <si>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</si>
  <si>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</si>
  <si>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</si>
  <si>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</si>
  <si>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</si>
  <si>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</si>
  <si>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</si>
  <si>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</si>
  <si>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</si>
  <si>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</si>
  <si>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</si>
  <si>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</si>
  <si>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</si>
  <si>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</si>
  <si>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</si>
  <si>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</si>
  <si>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</si>
  <si>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</si>
  <si>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</si>
  <si>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</si>
  <si>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</si>
  <si>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</si>
  <si>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</si>
  <si>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</si>
  <si>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</si>
  <si>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</si>
  <si>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</si>
  <si>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</si>
  <si>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</si>
  <si>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</si>
  <si>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</si>
  <si>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</si>
  <si>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</si>
  <si>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</si>
  <si>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</si>
  <si>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</si>
  <si>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</si>
  <si>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</si>
  <si>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</si>
  <si>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</si>
  <si>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</si>
  <si>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</si>
  <si>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</si>
  <si>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</si>
  <si>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</si>
  <si>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</si>
  <si>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</si>
  <si>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</si>
  <si>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</si>
  <si>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</si>
  <si>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</si>
  <si>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</si>
  <si>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</si>
  <si>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</si>
  <si>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</si>
  <si>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</si>
  <si>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</si>
  <si>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</si>
  <si>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</si>
  <si>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</si>
  <si>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</si>
  <si>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</si>
  <si>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</si>
  <si>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</si>
  <si>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</si>
  <si>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</si>
  <si>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</si>
  <si>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</si>
  <si>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</si>
  <si>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</si>
  <si>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</si>
  <si>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</si>
  <si>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</si>
  <si>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</si>
  <si>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</si>
  <si>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</si>
  <si>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</si>
  <si>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</si>
  <si>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</si>
  <si>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</si>
  <si>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</si>
  <si>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</si>
  <si>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</si>
  <si>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</si>
  <si>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</si>
  <si>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</si>
  <si>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</si>
  <si>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</si>
  <si>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</si>
  <si>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</si>
  <si>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</si>
  <si>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</si>
  <si>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</si>
  <si>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</si>
  <si>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</si>
  <si>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</si>
  <si>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</si>
  <si>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</si>
  <si>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</si>
  <si>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</si>
  <si>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</si>
  <si>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</si>
  <si>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</si>
  <si>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</si>
  <si>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</si>
  <si>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</si>
  <si>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</si>
  <si>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</si>
  <si>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</si>
  <si>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</si>
  <si>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</si>
  <si>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</si>
  <si>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</si>
  <si>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</si>
  <si>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</si>
  <si>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</si>
  <si>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</si>
  <si>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</si>
  <si>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</si>
  <si>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</si>
  <si>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</si>
  <si>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</si>
  <si>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</si>
  <si>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</si>
  <si>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</si>
  <si>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</si>
  <si>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</si>
  <si>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</si>
  <si>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</si>
  <si>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</si>
  <si>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</si>
  <si>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</si>
  <si>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</si>
  <si>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</si>
  <si>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</si>
  <si>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</si>
  <si>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</si>
  <si>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</si>
  <si>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</si>
  <si>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</si>
  <si>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</si>
  <si>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</si>
  <si>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</si>
  <si>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</si>
  <si>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</si>
  <si>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</si>
  <si>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</si>
  <si>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</si>
  <si>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</si>
  <si>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</si>
  <si>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</si>
  <si>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</si>
  <si>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</si>
  <si>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</si>
  <si>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</si>
  <si>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</si>
  <si>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</si>
  <si>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</si>
  <si>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</si>
  <si>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</si>
  <si>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</si>
  <si>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</si>
  <si>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</si>
  <si>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</si>
  <si>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</si>
  <si>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</si>
  <si>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</si>
  <si>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</si>
  <si>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</si>
  <si>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</si>
  <si>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</si>
  <si>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</si>
  <si>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</si>
  <si>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</si>
  <si>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</si>
  <si>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</si>
  <si>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</si>
  <si>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</si>
  <si>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</si>
  <si>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</si>
  <si>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</si>
  <si>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</si>
  <si>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</si>
  <si>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</si>
  <si>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</si>
  <si>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</si>
  <si>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</si>
  <si>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</si>
  <si>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</si>
  <si>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</si>
  <si>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</si>
  <si>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</si>
  <si>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</si>
  <si>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</si>
  <si>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</si>
  <si>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</si>
  <si>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</si>
  <si>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</si>
  <si>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</si>
  <si>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</si>
  <si>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</si>
  <si>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</si>
  <si>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</si>
  <si>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</si>
  <si>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</si>
  <si>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</si>
  <si>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</si>
  <si>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</si>
  <si>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</si>
  <si>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</si>
  <si>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</si>
  <si>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</si>
  <si>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</si>
  <si>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</si>
  <si>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</si>
  <si>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</si>
  <si>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</si>
  <si>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</si>
  <si>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</si>
  <si>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</si>
  <si>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</si>
  <si>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</si>
  <si>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</si>
  <si>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</si>
  <si>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</si>
  <si>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</si>
  <si>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</si>
  <si>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</si>
  <si>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</si>
  <si>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</si>
  <si>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</si>
  <si>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</si>
  <si>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</si>
  <si>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</si>
  <si>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</si>
  <si>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</si>
  <si>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</si>
  <si>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</si>
  <si>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</si>
  <si>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</si>
  <si>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</si>
  <si>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</si>
  <si>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</si>
  <si>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</si>
  <si>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</si>
  <si>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</si>
  <si>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</si>
  <si>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</si>
  <si>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</si>
  <si>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</si>
  <si>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</si>
  <si>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</si>
  <si>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</si>
  <si>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</si>
  <si>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</si>
  <si>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</si>
  <si>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</si>
  <si>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</si>
  <si>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</si>
  <si>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</si>
  <si>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</si>
  <si>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</si>
  <si>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</si>
  <si>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</si>
  <si>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</si>
  <si>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</si>
  <si>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</si>
  <si>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</si>
  <si>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</si>
  <si>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</si>
  <si>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</si>
  <si>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</si>
  <si>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</si>
  <si>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</si>
  <si>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</si>
  <si>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</si>
  <si>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</si>
  <si>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</si>
  <si>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</si>
  <si>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</si>
  <si>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</si>
  <si>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</si>
  <si>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</si>
  <si>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</si>
  <si>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</si>
  <si>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</si>
  <si>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</si>
  <si>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</si>
  <si>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</si>
  <si>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</si>
  <si>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</si>
  <si>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</si>
  <si>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</si>
  <si>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</si>
  <si>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</si>
  <si>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</si>
  <si>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</si>
  <si>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</si>
  <si>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</si>
  <si>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</si>
  <si>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</si>
  <si>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</si>
  <si>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</si>
  <si>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</si>
  <si>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</si>
  <si>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</si>
  <si>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</si>
  <si>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</si>
  <si>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</si>
  <si>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</si>
  <si>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</si>
  <si>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</si>
  <si>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</si>
  <si>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</si>
  <si>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</si>
  <si>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</si>
  <si>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</si>
  <si>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</si>
  <si>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</si>
  <si>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</si>
  <si>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</si>
  <si>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</si>
  <si>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</si>
  <si>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</si>
  <si>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</si>
  <si>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</si>
  <si>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</si>
  <si>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</si>
  <si>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</si>
  <si>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</si>
  <si>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</si>
  <si>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</si>
  <si>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</si>
  <si>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</si>
  <si>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</si>
  <si>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</si>
  <si>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</si>
  <si>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</si>
  <si>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</si>
  <si>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</si>
  <si>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</si>
  <si>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</si>
  <si>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</si>
  <si>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</si>
  <si>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</si>
  <si>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</si>
  <si>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</si>
  <si>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</si>
  <si>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</si>
  <si>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</si>
  <si>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</si>
  <si>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</si>
  <si>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</si>
  <si>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</si>
  <si>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</si>
  <si>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</si>
  <si>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</si>
  <si>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</si>
  <si>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</si>
  <si>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</si>
  <si>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</si>
  <si>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</si>
  <si>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</si>
  <si>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</si>
  <si>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</si>
  <si>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</si>
  <si>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</si>
  <si>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</si>
  <si>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</si>
  <si>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</si>
  <si>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</si>
  <si>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</si>
  <si>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</si>
  <si>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</si>
  <si>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</si>
  <si>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</si>
  <si>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</si>
  <si>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</si>
  <si>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</si>
  <si>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</si>
  <si>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</si>
  <si>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</si>
  <si>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</si>
  <si>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</si>
  <si>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</si>
  <si>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</si>
  <si>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</si>
  <si>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</si>
  <si>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</si>
  <si>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</si>
  <si>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</si>
  <si>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</si>
  <si>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</si>
  <si>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</si>
  <si>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</si>
  <si>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</si>
  <si>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</si>
  <si>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</si>
  <si>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</si>
  <si>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</si>
  <si>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</si>
  <si>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</si>
  <si>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</si>
  <si>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</si>
  <si>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</si>
  <si>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</si>
  <si>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</si>
  <si>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</si>
  <si>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</si>
  <si>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</si>
  <si>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</si>
  <si>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</si>
  <si>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</si>
  <si>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</si>
  <si>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</si>
  <si>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</si>
  <si>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</si>
  <si>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</si>
  <si>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</si>
  <si>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</si>
  <si>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</si>
  <si>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</si>
  <si>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</si>
  <si>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</si>
  <si>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</si>
  <si>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</si>
  <si>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</si>
  <si>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</si>
  <si>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</si>
  <si>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</si>
  <si>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</si>
  <si>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</si>
  <si>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</si>
  <si>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</si>
  <si>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</si>
  <si>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</si>
  <si>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</si>
  <si>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</si>
  <si>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</si>
  <si>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</si>
  <si>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</si>
  <si>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</si>
  <si>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</si>
  <si>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</si>
  <si>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</si>
  <si>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</si>
  <si>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</si>
  <si>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</si>
  <si>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</si>
  <si>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</si>
  <si>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</si>
  <si>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</si>
  <si>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</si>
  <si>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</si>
  <si>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</si>
  <si>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</si>
  <si>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</si>
  <si>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</si>
  <si>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</si>
  <si>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</si>
  <si>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</si>
  <si>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</si>
  <si>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</si>
  <si>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</si>
  <si>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</si>
  <si>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</si>
  <si>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</si>
  <si>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</si>
  <si>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</si>
  <si>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</si>
  <si>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</si>
  <si>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</si>
  <si>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</si>
  <si>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</si>
  <si>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</si>
  <si>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</si>
  <si>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</si>
  <si>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</si>
  <si>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</si>
  <si>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</si>
  <si>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</si>
  <si>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</si>
  <si>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</si>
  <si>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</si>
  <si>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</si>
  <si>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</si>
  <si>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</si>
  <si>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</si>
  <si>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</si>
  <si>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</si>
  <si>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</si>
  <si>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</si>
  <si>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</si>
  <si>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</si>
  <si>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</si>
  <si>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</si>
  <si>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</si>
  <si>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</si>
  <si>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</si>
  <si>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</si>
  <si>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</si>
  <si>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</si>
  <si>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</si>
  <si>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</si>
  <si>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</si>
  <si>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</si>
  <si>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</si>
  <si>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</si>
  <si>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</si>
  <si>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</si>
  <si>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</si>
  <si>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</si>
  <si>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</si>
  <si>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</si>
  <si>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</si>
  <si>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</si>
  <si>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</si>
  <si>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</si>
  <si>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</si>
  <si>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</si>
  <si>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</si>
  <si>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</si>
  <si>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</si>
  <si>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</si>
  <si>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</si>
  <si>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</si>
  <si>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</si>
  <si>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</si>
  <si>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</si>
  <si>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</si>
  <si>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</si>
  <si>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</si>
  <si>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</si>
  <si>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</si>
  <si>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</si>
  <si>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</si>
  <si>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</si>
  <si>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</si>
  <si>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</si>
  <si>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</si>
  <si>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</si>
  <si>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</si>
  <si>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</si>
  <si>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</si>
  <si>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</si>
  <si>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</si>
  <si>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</si>
  <si>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</si>
  <si>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</si>
  <si>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</si>
  <si>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</si>
  <si>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</si>
  <si>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</si>
  <si>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</si>
  <si>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</si>
  <si>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</si>
  <si>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</si>
  <si>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</si>
  <si>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</si>
  <si>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</si>
  <si>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</si>
  <si>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</si>
  <si>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</si>
  <si>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</si>
  <si>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</si>
  <si>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</si>
  <si>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</si>
  <si>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</si>
  <si>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</si>
  <si>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</si>
  <si>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</si>
  <si>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</si>
  <si>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</si>
  <si>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</si>
  <si>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</si>
  <si>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</si>
  <si>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</si>
  <si>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</si>
  <si>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</si>
  <si>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</si>
  <si>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</si>
  <si>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</si>
  <si>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</si>
  <si>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</si>
  <si>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</si>
  <si>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</si>
  <si>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</si>
  <si>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</si>
  <si>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</si>
  <si>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</si>
  <si>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</si>
  <si>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</si>
  <si>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</si>
  <si>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</si>
  <si>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</si>
  <si>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</si>
  <si>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</si>
  <si>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</si>
  <si>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</si>
  <si>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</si>
  <si>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</si>
  <si>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</si>
  <si>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</si>
  <si>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</si>
  <si>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</si>
  <si>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</si>
  <si>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</si>
  <si>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</si>
  <si>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</si>
  <si>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</si>
  <si>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</si>
  <si>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</si>
  <si>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</si>
  <si>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</si>
  <si>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</si>
  <si>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</si>
  <si>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</si>
  <si>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</si>
  <si>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</si>
  <si>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</si>
  <si>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</si>
  <si>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</si>
  <si>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</si>
  <si>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</si>
  <si>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</si>
  <si>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</si>
  <si>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</si>
  <si>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</si>
  <si>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</si>
  <si>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</si>
  <si>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</si>
  <si>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</si>
  <si>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</si>
  <si>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</si>
  <si>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</si>
  <si>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</si>
  <si>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</si>
  <si>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</si>
  <si>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</si>
  <si>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</si>
  <si>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</si>
  <si>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</si>
  <si>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</si>
  <si>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</si>
  <si>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</si>
  <si>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</si>
  <si>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</si>
  <si>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</si>
  <si>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</si>
  <si>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</si>
  <si>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</si>
  <si>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</si>
  <si>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</si>
  <si>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</si>
  <si>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</si>
  <si>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</si>
  <si>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</si>
  <si>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</si>
  <si>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</si>
  <si>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</si>
  <si>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</si>
  <si>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</si>
  <si>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</si>
  <si>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</si>
  <si>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</si>
  <si>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</si>
  <si>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</si>
  <si>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</si>
  <si>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</si>
  <si>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</si>
  <si>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</si>
  <si>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</si>
  <si>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</si>
  <si>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</si>
  <si>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</si>
  <si>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</si>
  <si>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</si>
  <si>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</si>
  <si>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</si>
  <si>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</si>
  <si>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</si>
  <si>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</si>
  <si>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</si>
  <si>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</si>
  <si>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</si>
  <si>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</si>
  <si>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</si>
  <si>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</si>
  <si>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</si>
  <si>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</si>
  <si>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</si>
  <si>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</si>
  <si>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</si>
  <si>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</si>
  <si>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</si>
  <si>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</si>
  <si>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</si>
  <si>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</si>
  <si>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</si>
  <si>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</si>
  <si>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</si>
  <si>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</si>
  <si>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</si>
  <si>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</si>
  <si>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</si>
  <si>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</si>
  <si>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</si>
  <si>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</si>
  <si>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</si>
  <si>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</si>
  <si>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</si>
  <si>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</si>
  <si>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</si>
  <si>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</si>
  <si>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</si>
  <si>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</si>
  <si>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</si>
  <si>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</si>
  <si>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</si>
  <si>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</si>
  <si>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</si>
  <si>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</si>
  <si>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</si>
  <si>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</si>
  <si>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</si>
  <si>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</si>
  <si>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</si>
  <si>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</si>
  <si>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</si>
  <si>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</si>
  <si>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</si>
  <si>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</si>
  <si>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</si>
  <si>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</si>
  <si>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</si>
  <si>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</si>
  <si>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</si>
  <si>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</si>
  <si>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</si>
  <si>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</si>
  <si>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</si>
  <si>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</si>
  <si>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</si>
  <si>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</si>
  <si>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</si>
  <si>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</si>
  <si>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</si>
  <si>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</si>
  <si>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</si>
  <si>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</si>
  <si>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</si>
  <si>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</si>
  <si>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</si>
  <si>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</si>
  <si>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</si>
  <si>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</si>
  <si>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</si>
  <si>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</si>
  <si>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</si>
  <si>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</si>
  <si>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</si>
  <si>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</si>
  <si>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</si>
  <si>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</si>
  <si>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</si>
  <si>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</si>
  <si>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</si>
  <si>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</si>
  <si>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</si>
  <si>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</si>
  <si>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</si>
  <si>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</si>
  <si>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</si>
  <si>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</si>
  <si>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</si>
  <si>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</si>
  <si>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</si>
  <si>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</si>
  <si>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</si>
  <si>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</si>
  <si>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</si>
  <si>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</si>
  <si>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</si>
  <si>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</si>
  <si>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</si>
  <si>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</si>
  <si>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</si>
  <si>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</si>
  <si>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</si>
  <si>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</si>
  <si>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</si>
  <si>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</si>
  <si>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</si>
  <si>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</si>
  <si>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</si>
  <si>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</si>
  <si>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</si>
  <si>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</si>
  <si>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</si>
  <si>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</si>
  <si>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</si>
  <si>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</si>
  <si>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</si>
  <si>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</si>
  <si>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</si>
  <si>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</si>
  <si>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</si>
  <si>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</si>
  <si>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</si>
  <si>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</si>
  <si>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</si>
  <si>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</si>
  <si>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</si>
  <si>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</si>
  <si>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</si>
  <si>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</si>
  <si>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</si>
  <si>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</si>
  <si>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</si>
  <si>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</si>
  <si>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</si>
  <si>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</si>
  <si>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</si>
  <si>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</si>
  <si>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</si>
  <si>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</si>
  <si>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</si>
  <si>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</si>
  <si>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</si>
  <si>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</si>
  <si>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</si>
  <si>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</si>
  <si>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</si>
  <si>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</si>
  <si>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</si>
  <si>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</si>
  <si>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</si>
  <si>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</si>
  <si>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</si>
  <si>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</si>
  <si>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</si>
  <si>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</si>
  <si>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</si>
  <si>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</si>
  <si>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</si>
  <si>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</si>
  <si>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</si>
  <si>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</si>
  <si>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</si>
  <si>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</si>
  <si>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</si>
  <si>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</si>
  <si>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</si>
  <si>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</si>
  <si>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</si>
  <si>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</si>
  <si>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</si>
  <si>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</si>
  <si>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</si>
  <si>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</si>
  <si>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</si>
  <si>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</si>
  <si>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</si>
  <si>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</si>
  <si>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</si>
  <si>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</si>
  <si>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</si>
  <si>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</si>
  <si>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</si>
  <si>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</si>
  <si>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</si>
  <si>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</si>
  <si>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</si>
  <si>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</si>
  <si>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</si>
  <si>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</si>
  <si>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</si>
  <si>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</si>
  <si>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</si>
  <si>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</si>
  <si>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</si>
  <si>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</si>
  <si>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</si>
  <si>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</si>
  <si>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</si>
  <si>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</si>
  <si>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</si>
  <si>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</si>
  <si>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</si>
  <si>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</si>
  <si>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</si>
  <si>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</si>
  <si>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</si>
  <si>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</si>
  <si>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</si>
  <si>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</si>
  <si>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</si>
  <si>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</si>
  <si>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</si>
  <si>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</si>
  <si>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</si>
  <si>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</si>
  <si>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</si>
  <si>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</si>
  <si>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</si>
  <si>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</si>
  <si>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</si>
  <si>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</si>
  <si>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</si>
  <si>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</si>
  <si>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</si>
  <si>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</si>
  <si>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</si>
  <si>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</si>
  <si>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</si>
  <si>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</si>
  <si>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</si>
  <si>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</si>
  <si>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</si>
  <si>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</si>
  <si>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</si>
  <si>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</si>
  <si>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</si>
  <si>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</si>
  <si>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</si>
  <si>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</si>
  <si>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</si>
  <si>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</si>
  <si>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</si>
  <si>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</si>
  <si>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</si>
  <si>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</si>
  <si>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</si>
  <si>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</si>
  <si>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</si>
  <si>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</si>
  <si>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</si>
  <si>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</si>
  <si>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</si>
  <si>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</si>
  <si>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</si>
  <si>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</si>
  <si>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</si>
  <si>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</si>
  <si>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</si>
  <si>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</si>
  <si>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</si>
  <si>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</si>
  <si>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</si>
  <si>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</si>
  <si>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</si>
  <si>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</si>
  <si>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</si>
  <si>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</si>
  <si>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</si>
  <si>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</si>
  <si>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</si>
  <si>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</si>
  <si>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</si>
  <si>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</si>
  <si>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</si>
  <si>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</si>
  <si>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</si>
  <si>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</si>
  <si>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</si>
  <si>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</si>
  <si>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</si>
  <si>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</si>
  <si>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</si>
  <si>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</si>
  <si>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</si>
  <si>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</si>
  <si>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</si>
  <si>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</si>
  <si>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</si>
  <si>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</si>
  <si>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</si>
  <si>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</si>
  <si>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</si>
  <si>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</si>
  <si>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</si>
  <si>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</si>
  <si>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</si>
  <si>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</si>
  <si>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</si>
  <si>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</si>
  <si>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</si>
  <si>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</si>
  <si>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</si>
  <si>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</si>
  <si>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</si>
  <si>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</si>
  <si>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</si>
  <si>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</si>
  <si>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</si>
  <si>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</si>
  <si>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</si>
  <si>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</si>
  <si>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</si>
  <si>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</si>
  <si>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</si>
  <si>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</si>
  <si>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</si>
  <si>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</si>
  <si>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</si>
  <si>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</si>
  <si>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</si>
  <si>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</si>
  <si>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</si>
  <si>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</si>
  <si>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</si>
  <si>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</si>
  <si>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</si>
  <si>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</si>
  <si>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</si>
  <si>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</si>
  <si>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</si>
  <si>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</si>
  <si>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</si>
  <si>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</si>
  <si>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</si>
  <si>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</si>
  <si>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</si>
  <si>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</si>
  <si>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</si>
  <si>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</si>
  <si>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</si>
  <si>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</si>
  <si>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</si>
  <si>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</si>
  <si>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</si>
  <si>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</si>
  <si>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</si>
  <si>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</si>
  <si>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</si>
  <si>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</si>
  <si>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</si>
  <si>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</si>
  <si>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</si>
  <si>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</si>
  <si>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</si>
  <si>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</si>
  <si>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</si>
  <si>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</si>
  <si>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</si>
  <si>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</si>
  <si>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</si>
  <si>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</si>
  <si>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</si>
  <si>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</si>
  <si>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</si>
  <si>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</si>
  <si>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</si>
  <si>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</si>
  <si>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</si>
  <si>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</si>
  <si>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</si>
  <si>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</si>
  <si>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</si>
  <si>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</si>
  <si>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</si>
  <si>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</si>
  <si>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</si>
  <si>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</si>
  <si>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</si>
  <si>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</si>
  <si>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</si>
  <si>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</si>
  <si>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</si>
  <si>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</si>
  <si>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</si>
  <si>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</si>
  <si>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</si>
  <si>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</si>
  <si>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</si>
  <si>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</si>
  <si>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</si>
  <si>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</si>
  <si>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</si>
  <si>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</si>
  <si>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</si>
  <si>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</si>
  <si>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</si>
  <si>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</si>
  <si>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</si>
  <si>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</si>
  <si>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</si>
  <si>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</si>
  <si>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</si>
  <si>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</si>
  <si>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</si>
  <si>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</si>
  <si>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</si>
  <si>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</si>
  <si>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</si>
  <si>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</si>
  <si>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</si>
  <si>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</si>
  <si>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</si>
  <si>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</si>
  <si>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</si>
  <si>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</si>
  <si>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</si>
  <si>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</si>
  <si>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</si>
  <si>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</si>
  <si>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</si>
  <si>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</si>
  <si>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</si>
  <si>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</si>
  <si>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</si>
  <si>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</si>
  <si>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</si>
  <si>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</si>
  <si>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</si>
  <si>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</si>
  <si>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</si>
  <si>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</si>
  <si>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</si>
  <si>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</si>
  <si>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</si>
  <si>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</si>
  <si>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</si>
  <si>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</si>
  <si>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</si>
  <si>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</si>
  <si>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</si>
  <si>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</si>
  <si>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</si>
  <si>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</si>
  <si>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</si>
  <si>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</si>
  <si>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</si>
  <si>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</si>
  <si>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</si>
  <si>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</si>
  <si>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</si>
  <si>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</si>
  <si>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</si>
  <si>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</si>
  <si>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</si>
  <si>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</si>
  <si>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</si>
  <si>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</si>
  <si>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</si>
  <si>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</si>
  <si>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</si>
  <si>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</si>
  <si>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</si>
  <si>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</si>
  <si>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</si>
  <si>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</si>
  <si>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</si>
  <si>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</si>
  <si>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</si>
  <si>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</si>
  <si>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</si>
  <si>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</si>
  <si>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</si>
  <si>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</si>
  <si>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</si>
  <si>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</si>
  <si>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</si>
  <si>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</si>
  <si>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</si>
  <si>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</si>
  <si>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</si>
  <si>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</si>
  <si>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</si>
  <si>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</si>
  <si>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</si>
  <si>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</si>
  <si>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</si>
  <si>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</si>
  <si>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</si>
  <si>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</si>
  <si>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</si>
  <si>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</si>
  <si>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</si>
  <si>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</si>
  <si>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</si>
  <si>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</si>
  <si>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</si>
  <si>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</si>
  <si>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</si>
  <si>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</si>
  <si>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</si>
  <si>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</si>
  <si>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</si>
  <si>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</si>
  <si>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</si>
  <si>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</si>
  <si>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</si>
  <si>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</si>
  <si>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</si>
  <si>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</si>
  <si>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</si>
  <si>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</si>
  <si>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</si>
  <si>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</si>
  <si>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</si>
  <si>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</si>
  <si>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</si>
  <si>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</si>
  <si>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</si>
  <si>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</si>
  <si>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</si>
  <si>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</si>
  <si>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</si>
  <si>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</si>
  <si>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</si>
  <si>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</si>
  <si>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</si>
  <si>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</si>
  <si>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</si>
  <si>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</si>
  <si>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</si>
  <si>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</si>
  <si>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</si>
  <si>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</si>
  <si>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</si>
  <si>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</si>
  <si>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</si>
  <si>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</si>
  <si>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</si>
  <si>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</si>
  <si>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</si>
  <si>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</si>
  <si>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</si>
  <si>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</si>
  <si>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</si>
  <si>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</si>
  <si>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</si>
  <si>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</si>
  <si>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</si>
  <si>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</si>
  <si>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</si>
  <si>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</si>
  <si>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</si>
  <si>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</si>
  <si>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</si>
  <si>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</si>
  <si>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</si>
  <si>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</si>
  <si>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</si>
  <si>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</si>
  <si>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</si>
  <si>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</si>
  <si>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</si>
  <si>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</si>
  <si>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</si>
  <si>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</si>
  <si>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</si>
  <si>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</si>
  <si>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</si>
  <si>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</si>
  <si>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</si>
  <si>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</si>
  <si>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</si>
  <si>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</si>
  <si>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</si>
  <si>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</si>
  <si>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</si>
  <si>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</si>
  <si>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</si>
  <si>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</si>
  <si>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</si>
  <si>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</si>
  <si>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</si>
  <si>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</si>
  <si>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</si>
  <si>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</si>
  <si>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</si>
  <si>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</si>
  <si>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</si>
  <si>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</si>
  <si>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</si>
  <si>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</si>
  <si>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</si>
  <si>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</si>
  <si>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</si>
  <si>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</si>
  <si>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</si>
  <si>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</si>
  <si>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</si>
  <si>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</si>
  <si>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</si>
  <si>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</si>
  <si>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</si>
  <si>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</si>
  <si>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</si>
  <si>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</si>
  <si>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</si>
  <si>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</si>
  <si>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</si>
  <si>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</si>
  <si>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</si>
  <si>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</si>
  <si>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</si>
  <si>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</si>
  <si>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</si>
  <si>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</si>
  <si>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</si>
  <si>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</si>
  <si>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</si>
  <si>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</si>
  <si>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</si>
  <si>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</si>
  <si>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</si>
  <si>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</si>
  <si>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</si>
  <si>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</si>
  <si>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</si>
  <si>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</si>
  <si>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</si>
  <si>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</si>
  <si>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</si>
  <si>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</si>
  <si>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</si>
  <si>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</si>
  <si>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</si>
  <si>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</si>
  <si>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</si>
  <si>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</si>
  <si>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</si>
  <si>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</si>
  <si>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</si>
  <si>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</si>
  <si>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</si>
  <si>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</si>
  <si>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</si>
  <si>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</si>
  <si>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</si>
  <si>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</si>
  <si>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</si>
  <si>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</si>
  <si>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</si>
  <si>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</si>
  <si>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</si>
  <si>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</si>
  <si>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</si>
  <si>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</si>
  <si>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</si>
  <si>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</si>
  <si>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</si>
  <si>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</si>
  <si>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</si>
  <si>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</si>
  <si>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</si>
  <si>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</si>
  <si>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</si>
  <si>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</si>
  <si>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</si>
  <si>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</si>
  <si>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</si>
  <si>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</si>
  <si>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</si>
  <si>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</si>
  <si>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</si>
  <si>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</si>
  <si>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</si>
  <si>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</si>
  <si>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</si>
  <si>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</si>
  <si>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</si>
  <si>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</si>
  <si>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</si>
  <si>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</si>
  <si>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</si>
  <si>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</si>
  <si>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</si>
  <si>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</si>
  <si>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</si>
  <si>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</si>
  <si>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</si>
  <si>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</si>
  <si>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</si>
  <si>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</si>
  <si>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</si>
  <si>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</si>
  <si>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</si>
  <si>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</si>
  <si>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</si>
  <si>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</si>
  <si>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</si>
  <si>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</si>
  <si>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</si>
  <si>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</si>
  <si>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</si>
  <si>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</si>
  <si>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</si>
  <si>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</si>
  <si>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</si>
  <si>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</si>
  <si>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</si>
  <si>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</si>
  <si>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</si>
  <si>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</si>
  <si>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</si>
  <si>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</si>
  <si>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</si>
  <si>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</si>
  <si>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</si>
  <si>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</si>
  <si>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</si>
  <si>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</si>
  <si>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</si>
  <si>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</si>
  <si>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</si>
  <si>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</si>
  <si>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</si>
  <si>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</si>
  <si>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</si>
  <si>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</si>
  <si>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</si>
  <si>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</si>
  <si>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</si>
  <si>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</si>
  <si>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</si>
  <si>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</si>
  <si>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</si>
  <si>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</si>
  <si>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</si>
  <si>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</si>
  <si>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</si>
  <si>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</si>
  <si>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</si>
  <si>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</si>
  <si>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</si>
  <si>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</si>
  <si>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</si>
  <si>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</si>
  <si>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</si>
  <si>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</si>
  <si>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</si>
  <si>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</si>
  <si>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</si>
  <si>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</si>
  <si>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</si>
  <si>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</si>
  <si>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</si>
  <si>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</si>
  <si>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</si>
  <si>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</si>
  <si>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</si>
  <si>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</si>
  <si>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</si>
  <si>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</si>
  <si>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</si>
  <si>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</si>
  <si>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</si>
  <si>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</si>
  <si>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</si>
  <si>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</si>
  <si>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</si>
  <si>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</si>
  <si>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</si>
  <si>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</si>
  <si>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</si>
  <si>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</si>
  <si>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</si>
  <si>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</si>
  <si>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</si>
  <si>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</si>
  <si>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</si>
  <si>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</si>
  <si>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</si>
  <si>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</si>
  <si>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</si>
  <si>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</si>
  <si>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</si>
  <si>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</si>
  <si>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</si>
  <si>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</si>
  <si>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</si>
  <si>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</si>
  <si>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</si>
  <si>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</si>
  <si>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</si>
  <si>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</si>
  <si>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</si>
  <si>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</si>
  <si>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</si>
  <si>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</si>
  <si>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</si>
  <si>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</si>
  <si>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</si>
  <si>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</si>
  <si>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</si>
  <si>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</si>
  <si>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</si>
  <si>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</si>
  <si>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</si>
  <si>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</si>
  <si>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</si>
  <si>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</si>
  <si>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</si>
  <si>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</si>
  <si>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</si>
  <si>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</si>
  <si>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</si>
  <si>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</si>
  <si>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</si>
  <si>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</si>
  <si>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</si>
  <si>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</si>
  <si>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</si>
  <si>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</si>
  <si>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</si>
  <si>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</si>
  <si>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</si>
  <si>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</si>
  <si>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</si>
  <si>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</si>
  <si>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</si>
  <si>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</si>
  <si>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</si>
  <si>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</si>
  <si>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</si>
  <si>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</si>
  <si>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</si>
  <si>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</si>
  <si>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</si>
  <si>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</si>
  <si>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</si>
  <si>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</si>
  <si>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</si>
  <si>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</si>
  <si>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</si>
  <si>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</si>
  <si>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</si>
  <si>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</si>
  <si>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</si>
  <si>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</si>
  <si>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</si>
  <si>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</si>
  <si>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</si>
  <si>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</si>
  <si>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</si>
  <si>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</si>
  <si>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</si>
  <si>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</si>
  <si>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</si>
  <si>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</si>
  <si>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</si>
  <si>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</si>
  <si>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</si>
  <si>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</si>
  <si>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</si>
  <si>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</si>
  <si>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</si>
  <si>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</si>
  <si>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</si>
  <si>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</si>
  <si>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</si>
  <si>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</si>
  <si>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</si>
  <si>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</si>
  <si>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</si>
  <si>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</si>
  <si>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</si>
  <si>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</si>
  <si>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</si>
  <si>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</si>
  <si>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</si>
  <si>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</si>
  <si>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</si>
  <si>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</si>
  <si>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</si>
  <si>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</si>
  <si>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</si>
  <si>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</si>
  <si>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</si>
  <si>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</si>
  <si>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</si>
  <si>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</si>
  <si>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</si>
  <si>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</si>
  <si>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</si>
  <si>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</si>
  <si>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</si>
  <si>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</si>
  <si>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</si>
  <si>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</si>
  <si>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</si>
  <si>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</si>
  <si>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</si>
  <si>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</si>
  <si>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</si>
  <si>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</si>
  <si>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</si>
  <si>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</si>
  <si>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</si>
  <si>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</si>
  <si>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</si>
  <si>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</si>
  <si>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</si>
  <si>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</si>
  <si>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</si>
  <si>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</si>
  <si>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</si>
  <si>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</si>
  <si>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</si>
  <si>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</si>
  <si>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</si>
  <si>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</si>
  <si>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</si>
  <si>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</si>
  <si>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</si>
  <si>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</si>
  <si>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</si>
  <si>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</si>
  <si>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</si>
  <si>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</si>
  <si>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</si>
  <si>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</si>
  <si>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</si>
  <si>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</si>
  <si>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</si>
  <si>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</si>
  <si>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</si>
  <si>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</si>
  <si>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</si>
  <si>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</si>
  <si>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</si>
  <si>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</si>
  <si>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</si>
  <si>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</si>
  <si>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</si>
  <si>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</si>
  <si>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</si>
  <si>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</si>
  <si>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</si>
  <si>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</si>
  <si>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</si>
  <si>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</si>
  <si>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</si>
  <si>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</si>
  <si>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</si>
  <si>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</si>
  <si>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</si>
  <si>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</si>
  <si>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</si>
  <si>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</si>
  <si>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</si>
  <si>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</si>
  <si>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</si>
  <si>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</si>
  <si>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</si>
  <si>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</si>
  <si>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</si>
  <si>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</si>
  <si>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</si>
  <si>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</si>
  <si>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</si>
  <si>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</si>
  <si>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</si>
  <si>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</si>
  <si>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</si>
  <si>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</si>
  <si>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</si>
  <si>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</si>
  <si>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</si>
  <si>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</si>
  <si>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</si>
  <si>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</si>
  <si>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</si>
  <si>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</si>
  <si>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</si>
  <si>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</si>
  <si>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</si>
  <si>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</si>
  <si>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</si>
  <si>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</si>
  <si>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</si>
  <si>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</si>
  <si>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</si>
  <si>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</si>
  <si>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</si>
  <si>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</si>
  <si>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</si>
  <si>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</si>
  <si>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</si>
  <si>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</si>
  <si>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</si>
  <si>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</si>
  <si>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</si>
  <si>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</si>
  <si>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</si>
  <si>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</si>
  <si>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</si>
  <si>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</si>
  <si>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</si>
  <si>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</si>
  <si>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</si>
  <si>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</si>
  <si>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</si>
  <si>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</si>
  <si>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</si>
  <si>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</si>
  <si>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</si>
  <si>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</si>
  <si>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</si>
  <si>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</si>
  <si>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</si>
  <si>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</si>
  <si>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</si>
  <si>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</si>
  <si>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</si>
  <si>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</si>
  <si>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</si>
  <si>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</si>
  <si>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</si>
  <si>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</si>
  <si>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</si>
  <si>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</si>
  <si>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</si>
  <si>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</si>
  <si>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</si>
  <si>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</si>
  <si>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</si>
  <si>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</si>
  <si>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</si>
  <si>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</si>
  <si>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</si>
  <si>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</si>
  <si>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</si>
  <si>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</si>
  <si>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</si>
  <si>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</si>
  <si>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</si>
  <si>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</si>
  <si>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</si>
  <si>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</si>
  <si>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</si>
  <si>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</si>
  <si>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</si>
  <si>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</si>
  <si>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</si>
  <si>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</si>
  <si>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</si>
  <si>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</si>
  <si>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</si>
  <si>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</si>
  <si>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</si>
  <si>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</si>
  <si>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</si>
  <si>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</si>
  <si>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</si>
  <si>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</si>
  <si>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</si>
  <si>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</si>
  <si>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</si>
  <si>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</si>
  <si>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</si>
  <si>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</si>
  <si>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</si>
  <si>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</si>
  <si>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</si>
  <si>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</si>
  <si>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</si>
  <si>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</si>
  <si>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</si>
  <si>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</si>
  <si>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</si>
  <si>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</si>
  <si>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</si>
  <si>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</si>
  <si>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</si>
  <si>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</si>
  <si>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</si>
  <si>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</si>
  <si>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</si>
  <si>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</si>
  <si>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</si>
  <si>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</si>
  <si>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</si>
  <si>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</si>
  <si>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</si>
  <si>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</si>
  <si>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</si>
  <si>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</si>
  <si>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</si>
  <si>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</si>
  <si>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</si>
  <si>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</si>
  <si>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</si>
  <si>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</si>
  <si>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</si>
  <si>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</si>
  <si>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</si>
  <si>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</si>
  <si>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</si>
  <si>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</si>
  <si>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</si>
  <si>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</si>
  <si>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</si>
  <si>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</si>
  <si>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</si>
  <si>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</si>
  <si>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</si>
  <si>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</si>
  <si>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</si>
  <si>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</si>
  <si>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</si>
  <si>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</si>
  <si>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</si>
  <si>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</si>
  <si>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</si>
  <si>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</si>
  <si>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</si>
  <si>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</si>
  <si>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</si>
  <si>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</si>
  <si>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</si>
  <si>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</si>
  <si>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</si>
  <si>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</si>
  <si>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</si>
  <si>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</si>
  <si>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</si>
  <si>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</si>
  <si>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</si>
  <si>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</si>
  <si>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</si>
  <si>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</si>
  <si>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</si>
  <si>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</si>
  <si>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</si>
  <si>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</si>
  <si>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</si>
  <si>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</si>
  <si>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</si>
  <si>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</si>
  <si>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</si>
  <si>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</si>
  <si>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</si>
  <si>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</si>
  <si>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</si>
  <si>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</si>
  <si>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</si>
  <si>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</si>
  <si>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</si>
  <si>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</si>
  <si>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</si>
  <si>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</si>
  <si>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</si>
  <si>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</si>
  <si>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</si>
  <si>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</si>
  <si>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</si>
  <si>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</si>
  <si>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</si>
  <si>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</si>
  <si>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</si>
  <si>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</si>
  <si>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</si>
  <si>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</si>
  <si>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</si>
  <si>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</si>
  <si>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</si>
  <si>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</si>
  <si>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</si>
  <si>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</si>
  <si>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</si>
  <si>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</si>
  <si>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</si>
  <si>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</si>
  <si>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</si>
  <si>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</si>
  <si>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</si>
  <si>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</si>
  <si>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</si>
  <si>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</si>
  <si>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</si>
  <si>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</si>
  <si>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</si>
  <si>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</si>
  <si>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</si>
  <si>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</si>
  <si>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</si>
  <si>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</si>
  <si>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</si>
  <si>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</si>
  <si>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</si>
  <si>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</si>
  <si>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</si>
  <si>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</si>
  <si>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</si>
  <si>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</si>
  <si>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</si>
  <si>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</si>
  <si>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</si>
  <si>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</si>
  <si>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</si>
  <si>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</si>
  <si>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</si>
  <si>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</si>
  <si>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</si>
  <si>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</si>
  <si>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</si>
  <si>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</si>
  <si>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</si>
  <si>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</si>
  <si>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</si>
  <si>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</si>
  <si>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</si>
  <si>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</si>
  <si>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</si>
  <si>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</si>
  <si>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</si>
  <si>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</si>
  <si>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</si>
  <si>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</si>
  <si>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</si>
  <si>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</si>
  <si>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</si>
  <si>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</si>
  <si>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</si>
  <si>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</si>
  <si>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</si>
  <si>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</si>
  <si>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</si>
  <si>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</si>
  <si>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</si>
  <si>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</si>
  <si>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</si>
  <si>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</si>
  <si>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</si>
  <si>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</si>
  <si>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</si>
  <si>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</si>
  <si>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</si>
  <si>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</si>
  <si>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</si>
  <si>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</si>
  <si>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</si>
  <si>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</si>
  <si>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</si>
  <si>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</si>
  <si>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</si>
  <si>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</si>
  <si>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</si>
  <si>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</si>
  <si>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</si>
  <si>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</si>
  <si>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</si>
  <si>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</si>
  <si>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</si>
  <si>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</si>
  <si>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</si>
  <si>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</si>
  <si>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</si>
  <si>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</si>
  <si>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</si>
  <si>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</si>
  <si>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</si>
  <si>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</si>
  <si>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</si>
  <si>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</si>
  <si>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</si>
  <si>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</si>
  <si>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</si>
  <si>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</si>
  <si>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</si>
  <si>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</si>
  <si>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</si>
  <si>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</si>
  <si>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</si>
  <si>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</si>
  <si>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</si>
  <si>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</si>
  <si>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</si>
  <si>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</si>
  <si>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</si>
  <si>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</si>
  <si>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</si>
  <si>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</si>
  <si>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</si>
  <si>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</si>
  <si>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</si>
  <si>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</si>
  <si>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</si>
  <si>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</si>
  <si>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</si>
  <si>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</si>
  <si>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</si>
  <si>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</si>
  <si>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</si>
  <si>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</si>
  <si>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</si>
  <si>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</si>
  <si>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</si>
  <si>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</si>
  <si>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</si>
  <si>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</si>
  <si>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</si>
  <si>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</si>
  <si>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</si>
  <si>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</si>
  <si>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</si>
  <si>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</si>
  <si>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</si>
  <si>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</si>
  <si>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</si>
  <si>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</si>
  <si>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</si>
  <si>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</si>
  <si>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</si>
  <si>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</si>
  <si>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</si>
  <si>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</si>
  <si>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</si>
  <si>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</si>
  <si>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</si>
  <si>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</si>
  <si>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</si>
  <si>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</si>
  <si>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</si>
  <si>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</si>
  <si>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</si>
  <si>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</si>
  <si>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</si>
  <si>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</si>
  <si>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</si>
  <si>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</si>
  <si>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</si>
  <si>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</si>
  <si>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</si>
  <si>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</si>
  <si>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</si>
  <si>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</si>
  <si>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</si>
  <si>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</si>
  <si>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</si>
  <si>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</si>
  <si>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</si>
  <si>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</si>
  <si>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</si>
  <si>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</si>
  <si>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</si>
  <si>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</si>
  <si>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</si>
  <si>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</si>
  <si>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</si>
  <si>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</si>
  <si>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</si>
  <si>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</si>
  <si>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</si>
  <si>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</si>
  <si>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</si>
  <si>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</si>
  <si>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</si>
  <si>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</si>
  <si>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</si>
  <si>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</si>
  <si>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</si>
  <si>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</si>
  <si>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</si>
  <si>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</si>
  <si>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</si>
  <si>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</si>
  <si>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</si>
  <si>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</si>
  <si>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</si>
  <si>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</si>
  <si>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</si>
  <si>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</si>
  <si>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</si>
  <si>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</si>
  <si>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</si>
  <si>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</si>
  <si>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</si>
  <si>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</si>
  <si>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</si>
  <si>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</si>
  <si>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</si>
  <si>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</si>
  <si>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</si>
  <si>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</si>
  <si>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</si>
  <si>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</si>
  <si>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</si>
  <si>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</si>
  <si>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</si>
  <si>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</si>
  <si>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</si>
  <si>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</si>
  <si>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</si>
  <si>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</si>
  <si>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</si>
  <si>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</si>
  <si>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</si>
  <si>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</si>
  <si>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</si>
  <si>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</si>
  <si>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</si>
  <si>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</si>
  <si>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</si>
  <si>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</si>
  <si>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</si>
  <si>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</si>
  <si>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</si>
  <si>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</si>
  <si>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</si>
  <si>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</si>
  <si>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</si>
  <si>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</si>
  <si>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</si>
  <si>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</si>
  <si>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</si>
  <si>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</si>
  <si>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</si>
  <si>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</si>
  <si>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</si>
  <si>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</si>
  <si>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</si>
  <si>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</si>
  <si>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</si>
  <si>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</si>
  <si>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</si>
  <si>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</si>
  <si>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</si>
  <si>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</si>
  <si>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</si>
  <si>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</si>
  <si>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</si>
  <si>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</si>
  <si>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</si>
  <si>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</si>
  <si>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</si>
  <si>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</si>
  <si>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</si>
  <si>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</si>
  <si>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</si>
  <si>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</si>
  <si>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</si>
  <si>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</si>
  <si>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</si>
  <si>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</si>
  <si>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</si>
  <si>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</si>
  <si>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</si>
  <si>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</si>
  <si>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</si>
  <si>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</si>
  <si>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</si>
  <si>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</si>
  <si>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</si>
  <si>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</si>
  <si>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</si>
  <si>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</si>
  <si>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</si>
  <si>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</si>
  <si>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</si>
  <si>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</si>
  <si>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</si>
  <si>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</si>
  <si>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</si>
  <si>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</si>
  <si>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</si>
  <si>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</si>
  <si>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</si>
  <si>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</si>
  <si>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</si>
  <si>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</si>
  <si>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</si>
  <si>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</si>
  <si>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</si>
  <si>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</si>
  <si>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</si>
  <si>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</si>
  <si>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</si>
  <si>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</si>
  <si>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</si>
  <si>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</si>
  <si>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</si>
  <si>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</si>
  <si>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</si>
  <si>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</si>
  <si>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</si>
  <si>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</si>
  <si>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</si>
  <si>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</si>
  <si>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</si>
  <si>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</si>
  <si>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</si>
  <si>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</si>
  <si>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</si>
  <si>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</si>
  <si>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</si>
  <si>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</si>
  <si>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</si>
  <si>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</si>
  <si>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</si>
  <si>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</si>
  <si>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</si>
  <si>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</si>
  <si>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</si>
  <si>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</si>
  <si>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</si>
  <si>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</si>
  <si>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</si>
  <si>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</si>
  <si>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</si>
  <si>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</si>
  <si>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</si>
  <si>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</si>
  <si>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</si>
  <si>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</si>
  <si>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</si>
  <si>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</si>
  <si>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</si>
  <si>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</si>
  <si>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</si>
  <si>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</si>
  <si>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</si>
  <si>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</si>
  <si>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</si>
  <si>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</si>
  <si>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</si>
  <si>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</si>
  <si>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</si>
  <si>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</si>
  <si>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</si>
  <si>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</si>
  <si>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</si>
  <si>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</si>
  <si>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</si>
  <si>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</si>
  <si>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</si>
  <si>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</si>
  <si>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</si>
  <si>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</si>
  <si>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</si>
  <si>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</si>
  <si>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</si>
  <si>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</si>
  <si>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</si>
  <si>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</si>
  <si>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</si>
  <si>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</si>
  <si>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</si>
  <si>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</si>
  <si>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</si>
  <si>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</si>
  <si>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</si>
  <si>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</si>
  <si>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</si>
  <si>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</si>
  <si>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</si>
  <si>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</si>
  <si>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</si>
  <si>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</si>
  <si>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</si>
  <si>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</si>
  <si>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</si>
  <si>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</si>
  <si>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</si>
  <si>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</si>
  <si>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</si>
  <si>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</si>
  <si>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</si>
  <si>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</si>
  <si>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</si>
  <si>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</si>
  <si>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</si>
  <si>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</si>
  <si>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</si>
  <si>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</si>
  <si>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</si>
  <si>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</si>
  <si>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</si>
  <si>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</si>
  <si>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</si>
  <si>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</si>
  <si>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</si>
  <si>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</si>
  <si>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</si>
  <si>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</si>
  <si>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</si>
  <si>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</si>
  <si>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</si>
  <si>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</si>
  <si>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</si>
  <si>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</si>
  <si>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</si>
  <si>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</si>
  <si>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</si>
  <si>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</si>
  <si>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</si>
  <si>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</si>
  <si>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</si>
  <si>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</si>
  <si>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</si>
  <si>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</si>
  <si>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</si>
  <si>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</si>
  <si>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</si>
  <si>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</si>
  <si>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</si>
  <si>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</si>
  <si>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</si>
  <si>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</si>
  <si>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</si>
  <si>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</si>
  <si>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</si>
  <si>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</si>
  <si>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</si>
  <si>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</si>
  <si>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</si>
  <si>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</si>
  <si>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</si>
  <si>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</si>
  <si>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</si>
  <si>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</si>
  <si>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</si>
  <si>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</si>
  <si>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</si>
  <si>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</si>
  <si>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</si>
  <si>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</si>
  <si>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</si>
  <si>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</si>
  <si>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</si>
  <si>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</si>
  <si>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</si>
  <si>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</si>
  <si>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</si>
  <si>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</si>
  <si>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</si>
  <si>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</si>
  <si>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</si>
  <si>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</si>
  <si>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</si>
  <si>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</si>
  <si>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</si>
  <si>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</si>
  <si>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</si>
  <si>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</si>
  <si>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</si>
  <si>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</si>
  <si>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</si>
  <si>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</si>
  <si>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</si>
  <si>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</si>
  <si>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</si>
  <si>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</si>
  <si>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</si>
  <si>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</si>
  <si>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</si>
  <si>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</si>
  <si>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</si>
  <si>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</si>
  <si>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</si>
  <si>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</si>
  <si>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</si>
  <si>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</si>
  <si>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</si>
  <si>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</si>
  <si>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</si>
  <si>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</si>
  <si>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</si>
  <si>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</si>
  <si>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</si>
  <si>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</si>
  <si>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</si>
  <si>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</si>
  <si>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</si>
  <si>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</si>
  <si>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</si>
  <si>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</si>
  <si>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</si>
  <si>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</si>
  <si>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</si>
  <si>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</si>
  <si>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</si>
  <si>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</si>
  <si>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</si>
  <si>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</si>
  <si>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</si>
  <si>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</si>
  <si>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</si>
  <si>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</si>
  <si>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</si>
  <si>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</si>
  <si>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</si>
  <si>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</si>
  <si>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</si>
  <si>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</si>
  <si>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</si>
  <si>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</si>
  <si>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</si>
  <si>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</si>
  <si>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</si>
  <si>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</si>
  <si>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</si>
  <si>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</si>
  <si>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</si>
  <si>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</si>
  <si>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</si>
  <si>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</si>
  <si>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</si>
  <si>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</si>
  <si>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</si>
  <si>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</si>
  <si>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</si>
  <si>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</si>
  <si>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</si>
  <si>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</si>
  <si>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</si>
  <si>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</si>
  <si>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</si>
  <si>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</si>
  <si>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</si>
  <si>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</si>
  <si>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</si>
  <si>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</si>
  <si>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</si>
  <si>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</si>
  <si>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</si>
  <si>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</si>
  <si>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</si>
  <si>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</si>
  <si>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</si>
  <si>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</si>
  <si>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</si>
  <si>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</si>
  <si>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</si>
  <si>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</si>
  <si>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</si>
  <si>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</si>
  <si>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</si>
  <si>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</si>
  <si>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</si>
  <si>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</si>
  <si>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</si>
  <si>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</si>
  <si>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</si>
  <si>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</si>
  <si>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</si>
  <si>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</si>
  <si>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</si>
  <si>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</si>
  <si>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</si>
  <si>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</si>
  <si>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</si>
  <si>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</si>
  <si>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</si>
  <si>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</si>
  <si>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</si>
  <si>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</si>
  <si>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</si>
  <si>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</si>
  <si>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</si>
  <si>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</si>
  <si>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</si>
  <si>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</si>
  <si>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</si>
  <si>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</si>
  <si>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</si>
  <si>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</si>
  <si>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</si>
  <si>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</si>
  <si>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</si>
  <si>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</si>
  <si>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</si>
  <si>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</si>
  <si>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</si>
  <si>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</si>
  <si>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</si>
  <si>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</si>
  <si>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</si>
  <si>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</si>
  <si>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</si>
  <si>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</si>
  <si>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</si>
  <si>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</si>
  <si>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</si>
  <si>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</si>
  <si>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</si>
  <si>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</si>
  <si>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</si>
  <si>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</si>
  <si>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</si>
  <si>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</si>
  <si>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</si>
  <si>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</si>
  <si>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</si>
  <si>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</si>
  <si>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</si>
  <si>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</si>
  <si>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</si>
  <si>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</si>
  <si>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</si>
  <si>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</si>
  <si>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</si>
  <si>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</si>
  <si>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</si>
  <si>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</si>
  <si>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</si>
  <si>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</si>
  <si>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</si>
  <si>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</si>
  <si>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</si>
  <si>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</si>
  <si>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</si>
  <si>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</si>
  <si>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</si>
  <si>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</si>
  <si>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</si>
  <si>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</si>
  <si>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</si>
  <si>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</si>
  <si>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</si>
  <si>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</si>
  <si>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</si>
  <si>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</si>
  <si>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</si>
  <si>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</si>
  <si>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</si>
  <si>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</si>
  <si>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</si>
  <si>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</si>
  <si>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</si>
  <si>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</si>
  <si>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</si>
  <si>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</si>
  <si>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</si>
  <si>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</si>
  <si>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</si>
  <si>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</si>
  <si>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</si>
  <si>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</si>
  <si>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</si>
  <si>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</si>
  <si>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</si>
  <si>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</si>
  <si>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</si>
  <si>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</si>
  <si>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</si>
  <si>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</si>
  <si>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</si>
  <si>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</si>
  <si>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</si>
  <si>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</si>
  <si>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</si>
  <si>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</si>
  <si>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</si>
  <si>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</si>
  <si>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</si>
  <si>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</si>
  <si>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</si>
  <si>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</si>
  <si>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</si>
  <si>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</si>
  <si>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</si>
  <si>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</si>
  <si>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</si>
  <si>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</si>
  <si>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</si>
  <si>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</si>
  <si>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</si>
  <si>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</si>
  <si>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</si>
  <si>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</si>
  <si>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</si>
  <si>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</si>
  <si>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</si>
  <si>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</si>
  <si>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</si>
  <si>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</si>
  <si>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</si>
  <si>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</si>
  <si>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</si>
  <si>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</si>
  <si>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</si>
  <si>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</si>
  <si>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</si>
  <si>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</si>
  <si>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</si>
  <si>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</si>
  <si>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</si>
  <si>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</si>
  <si>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</si>
  <si>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</si>
  <si>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</si>
  <si>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</si>
  <si>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</si>
  <si>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</si>
  <si>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</si>
  <si>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</si>
  <si>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</si>
  <si>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</si>
  <si>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</si>
  <si>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</si>
  <si>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</si>
  <si>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</si>
  <si>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</si>
  <si>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</si>
  <si>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</si>
  <si>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</si>
  <si>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</si>
  <si>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</si>
  <si>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</si>
  <si>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</si>
  <si>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</si>
  <si>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</si>
  <si>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</si>
  <si>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</si>
  <si>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</si>
  <si>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</si>
  <si>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</si>
  <si>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</si>
  <si>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</si>
  <si>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</si>
  <si>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</si>
  <si>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</si>
  <si>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</si>
  <si>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</si>
  <si>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</si>
  <si>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</si>
  <si>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</si>
  <si>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</si>
  <si>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</si>
  <si>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</si>
  <si>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</si>
  <si>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</si>
  <si>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</si>
  <si>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</si>
  <si>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</si>
  <si>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</si>
  <si>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</si>
  <si>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</si>
  <si>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</si>
  <si>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</si>
  <si>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</si>
  <si>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</si>
  <si>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</si>
  <si>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</si>
  <si>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</si>
  <si>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</si>
  <si>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</si>
  <si>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</si>
  <si>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</si>
  <si>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</si>
  <si>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</si>
  <si>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</si>
  <si>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</si>
  <si>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</si>
  <si>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</si>
  <si>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</si>
  <si>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</si>
  <si>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</si>
  <si>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</si>
  <si>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</si>
  <si>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</si>
  <si>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</si>
  <si>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</si>
  <si>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</si>
  <si>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</si>
  <si>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</si>
  <si>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</si>
  <si>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</si>
  <si>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</si>
  <si>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</si>
  <si>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</si>
  <si>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</si>
  <si>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</si>
  <si>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</si>
  <si>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</si>
  <si>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</si>
  <si>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</si>
  <si>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</si>
  <si>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</si>
  <si>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</si>
  <si>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</si>
  <si>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</si>
  <si>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</si>
  <si>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</si>
  <si>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</si>
  <si>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</si>
  <si>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</si>
  <si>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</si>
  <si>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</si>
  <si>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</si>
  <si>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</si>
  <si>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</si>
  <si>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</si>
  <si>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</si>
  <si>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</si>
  <si>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</si>
  <si>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</si>
  <si>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</si>
  <si>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</si>
  <si>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</si>
  <si>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</si>
  <si>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</si>
  <si>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</si>
  <si>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</si>
  <si>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</si>
  <si>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</si>
  <si>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</si>
  <si>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</si>
  <si>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</si>
  <si>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</si>
  <si>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</si>
  <si>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</si>
  <si>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</si>
  <si>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</si>
  <si>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</si>
  <si>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</si>
  <si>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</si>
  <si>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</si>
  <si>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</si>
  <si>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</si>
  <si>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</si>
  <si>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</si>
  <si>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</si>
  <si>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</si>
  <si>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</si>
  <si>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</si>
  <si>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</si>
  <si>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</si>
  <si>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</si>
  <si>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</si>
  <si>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</si>
  <si>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</si>
  <si>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</si>
  <si>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</si>
  <si>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</si>
  <si>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</si>
  <si>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</si>
  <si>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</si>
  <si>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</si>
  <si>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</si>
  <si>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</si>
  <si>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</si>
  <si>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</si>
  <si>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</si>
  <si>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</si>
  <si>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</si>
  <si>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</si>
  <si>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</si>
  <si>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</si>
  <si>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</si>
  <si>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</si>
  <si>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</si>
  <si>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</si>
  <si>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</si>
  <si>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</si>
  <si>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</si>
  <si>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</si>
  <si>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</si>
  <si>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</si>
  <si>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</si>
  <si>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</si>
  <si>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</si>
  <si>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</si>
  <si>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</si>
  <si>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</si>
  <si>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</si>
  <si>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</si>
  <si>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</si>
  <si>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</si>
  <si>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</si>
  <si>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</si>
  <si>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</si>
  <si>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</si>
  <si>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</si>
  <si>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</si>
  <si>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</si>
  <si>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</si>
  <si>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</si>
  <si>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</si>
  <si>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</si>
  <si>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</si>
  <si>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</si>
  <si>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</si>
  <si>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</si>
  <si>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</si>
  <si>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</si>
  <si>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</si>
  <si>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</si>
  <si>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</si>
  <si>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</si>
  <si>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</si>
  <si>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</si>
  <si>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</si>
  <si>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</si>
  <si>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</si>
  <si>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</si>
  <si>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</si>
  <si>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</si>
  <si>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</si>
  <si>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</si>
  <si>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</si>
  <si>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</si>
  <si>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</si>
  <si>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</si>
  <si>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</si>
  <si>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</si>
  <si>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</si>
  <si>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</si>
  <si>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</si>
  <si>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</si>
  <si>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</si>
  <si>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</si>
  <si>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</si>
  <si>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</si>
  <si>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</si>
  <si>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</si>
  <si>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</si>
  <si>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</si>
  <si>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</si>
  <si>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</si>
  <si>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</si>
  <si>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</si>
  <si>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</si>
  <si>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</si>
  <si>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</si>
  <si>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</si>
  <si>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</si>
  <si>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</si>
  <si>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</si>
  <si>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</si>
  <si>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</si>
  <si>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</si>
  <si>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</si>
  <si>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</si>
  <si>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</si>
  <si>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</si>
  <si>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</si>
  <si>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</si>
  <si>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</si>
  <si>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</si>
  <si>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</si>
  <si>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</si>
  <si>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</si>
  <si>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</si>
  <si>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</si>
  <si>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</si>
  <si>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</si>
  <si>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</si>
  <si>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</si>
  <si>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</si>
  <si>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</si>
  <si>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</si>
  <si>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</si>
  <si>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</si>
  <si>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</si>
  <si>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</si>
  <si>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</si>
  <si>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</si>
  <si>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</si>
  <si>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</si>
  <si>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</si>
  <si>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</si>
  <si>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</si>
  <si>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</si>
  <si>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</si>
  <si>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</si>
  <si>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</si>
  <si>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</si>
  <si>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</si>
  <si>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</si>
  <si>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</si>
  <si>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</si>
  <si>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</si>
  <si>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</si>
  <si>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</si>
  <si>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</si>
  <si>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</si>
  <si>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</si>
  <si>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</si>
  <si>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</si>
  <si>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</si>
  <si>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</si>
  <si>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</si>
  <si>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</si>
  <si>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</si>
  <si>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</si>
  <si>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</si>
  <si>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</si>
  <si>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</si>
  <si>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</si>
  <si>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</si>
  <si>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</si>
  <si>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</si>
  <si>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</si>
  <si>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</si>
  <si>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</si>
  <si>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</si>
  <si>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</si>
  <si>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</si>
  <si>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</si>
  <si>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</si>
  <si>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</si>
  <si>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</si>
  <si>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</si>
  <si>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</si>
  <si>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</si>
  <si>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</si>
  <si>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</si>
  <si>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</si>
  <si>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</si>
  <si>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</si>
  <si>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</si>
  <si>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</si>
  <si>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</si>
  <si>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</si>
  <si>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</si>
  <si>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</si>
  <si>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</si>
  <si>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</si>
  <si>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</si>
  <si>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</si>
  <si>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</si>
  <si>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</si>
  <si>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</si>
  <si>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</si>
  <si>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</si>
  <si>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</si>
  <si>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</si>
  <si>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</si>
  <si>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</si>
  <si>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</si>
  <si>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</si>
  <si>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</si>
  <si>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</si>
  <si>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</si>
  <si>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</si>
  <si>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</si>
  <si>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</si>
  <si>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</si>
  <si>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</si>
  <si>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</si>
  <si>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</si>
  <si>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</si>
  <si>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</si>
  <si>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</si>
  <si>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</si>
  <si>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</si>
  <si>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</si>
  <si>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</si>
  <si>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</si>
  <si>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</si>
  <si>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</si>
  <si>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</si>
  <si>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</si>
  <si>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</si>
  <si>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</si>
  <si>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</si>
  <si>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</si>
  <si>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</si>
  <si>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</si>
  <si>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</si>
  <si>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</si>
  <si>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</si>
  <si>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</si>
  <si>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</si>
  <si>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</si>
  <si>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</si>
  <si>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</si>
  <si>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</si>
  <si>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</si>
  <si>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</si>
  <si>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</si>
  <si>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</si>
  <si>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</si>
  <si>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</si>
  <si>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</si>
  <si>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</si>
  <si>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</si>
  <si>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</si>
  <si>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</si>
  <si>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</si>
  <si>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</si>
  <si>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</si>
  <si>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</si>
  <si>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</si>
  <si>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</si>
  <si>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</si>
  <si>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</si>
  <si>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</si>
  <si>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</si>
  <si>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</si>
  <si>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</si>
  <si>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</si>
  <si>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</si>
  <si>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</si>
  <si>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</si>
  <si>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</si>
  <si>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</si>
  <si>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</si>
  <si>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</si>
  <si>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</si>
  <si>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</si>
  <si>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</si>
  <si>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</si>
  <si>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</si>
  <si>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</si>
  <si>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</si>
  <si>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</si>
  <si>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</si>
  <si>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</si>
  <si>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</si>
  <si>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</si>
  <si>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</si>
  <si>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</si>
  <si>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</si>
  <si>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</si>
  <si>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</si>
  <si>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</si>
  <si>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</si>
  <si>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</si>
  <si>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</si>
  <si>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</si>
  <si>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</si>
  <si>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</si>
  <si>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</si>
  <si>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</si>
  <si>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</si>
  <si>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</si>
  <si>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</si>
  <si>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</si>
  <si>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</si>
  <si>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</si>
  <si>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</si>
  <si>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</si>
  <si>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</si>
  <si>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</si>
  <si>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</si>
  <si>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</si>
  <si>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</si>
  <si>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</si>
  <si>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</si>
  <si>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</si>
  <si>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</si>
  <si>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</si>
  <si>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</si>
  <si>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</si>
  <si>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</si>
  <si>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</si>
  <si>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</si>
  <si>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</si>
  <si>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</si>
  <si>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</si>
  <si>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</si>
  <si>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</si>
  <si>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</si>
  <si>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</si>
  <si>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</si>
  <si>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</si>
  <si>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</si>
  <si>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</si>
  <si>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</si>
  <si>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</si>
  <si>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</si>
  <si>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</si>
  <si>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</si>
  <si>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</si>
  <si>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</si>
  <si>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</si>
  <si>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</si>
  <si>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</si>
  <si>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</si>
  <si>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</si>
  <si>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</si>
  <si>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</si>
  <si>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</si>
  <si>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</si>
  <si>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</si>
  <si>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</si>
  <si>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</si>
  <si>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</si>
  <si>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</si>
  <si>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</si>
  <si>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</si>
  <si>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</si>
  <si>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</si>
  <si>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</si>
  <si>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</si>
  <si>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</si>
  <si>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</si>
  <si>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</si>
  <si>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</si>
  <si>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</si>
  <si>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</si>
  <si>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</si>
  <si>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</si>
  <si>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</si>
  <si>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</si>
  <si>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</si>
  <si>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</si>
  <si>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</si>
  <si>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</si>
  <si>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</si>
  <si>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</si>
  <si>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</si>
  <si>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</si>
  <si>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</si>
  <si>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</si>
  <si>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</si>
  <si>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</si>
  <si>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</si>
  <si>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</si>
  <si>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</si>
  <si>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</si>
  <si>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</si>
  <si>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</si>
  <si>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</si>
  <si>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</si>
  <si>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</si>
  <si>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</si>
  <si>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</si>
  <si>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</si>
  <si>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</si>
  <si>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</si>
  <si>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</si>
  <si>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</si>
  <si>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</si>
  <si>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</si>
  <si>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</si>
  <si>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</si>
  <si>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</si>
  <si>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</si>
  <si>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</si>
  <si>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</si>
  <si>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</si>
  <si>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</si>
  <si>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</si>
  <si>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</si>
  <si>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</si>
  <si>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</si>
  <si>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</si>
  <si>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</si>
  <si>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</si>
  <si>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</si>
  <si>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</si>
  <si>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</si>
  <si>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</si>
  <si>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</si>
  <si>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</si>
  <si>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</si>
  <si>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</si>
  <si>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</si>
  <si>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</si>
  <si>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</si>
  <si>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</si>
  <si>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</si>
  <si>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</si>
  <si>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</si>
  <si>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</si>
  <si>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</si>
  <si>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</si>
  <si>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</si>
  <si>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</si>
  <si>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</si>
  <si>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</si>
  <si>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</si>
  <si>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</si>
  <si>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</si>
  <si>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</si>
  <si>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</si>
  <si>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</si>
  <si>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</si>
  <si>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</si>
  <si>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</si>
  <si>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</si>
  <si>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</si>
  <si>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</si>
  <si>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</si>
  <si>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</si>
  <si>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</si>
  <si>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</si>
  <si>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</si>
  <si>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</si>
  <si>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</si>
  <si>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</si>
  <si>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</si>
  <si>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</si>
  <si>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</si>
  <si>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</si>
  <si>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</si>
  <si>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</si>
  <si>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</si>
  <si>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</si>
  <si>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</si>
  <si>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</si>
  <si>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</si>
  <si>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</si>
  <si>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</si>
  <si>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</si>
  <si>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</si>
  <si>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</si>
  <si>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</si>
  <si>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</si>
  <si>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</si>
  <si>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</si>
  <si>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</si>
  <si>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</si>
  <si>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</si>
  <si>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</si>
  <si>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</si>
  <si>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</si>
  <si>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</si>
  <si>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</si>
  <si>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</si>
  <si>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</si>
  <si>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</si>
  <si>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</si>
  <si>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</si>
  <si>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</si>
  <si>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</si>
  <si>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</si>
  <si>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</si>
  <si>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</si>
  <si>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</si>
  <si>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</si>
  <si>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</si>
  <si>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</si>
  <si>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</si>
  <si>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</si>
  <si>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</si>
  <si>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</si>
  <si>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</si>
  <si>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</si>
  <si>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</si>
  <si>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</si>
  <si>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</si>
  <si>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</si>
  <si>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</si>
  <si>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</si>
  <si>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</si>
  <si>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</si>
  <si>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</si>
  <si>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</si>
  <si>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</si>
  <si>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</si>
  <si>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</si>
  <si>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</si>
  <si>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</si>
  <si>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</si>
  <si>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</si>
  <si>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</si>
  <si>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</si>
  <si>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</si>
  <si>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</si>
  <si>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</si>
  <si>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</si>
  <si>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</si>
  <si>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</si>
  <si>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</si>
  <si>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</si>
  <si>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</si>
  <si>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</si>
  <si>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</si>
  <si>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</si>
  <si>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</si>
  <si>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</si>
  <si>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</si>
  <si>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</si>
  <si>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</si>
  <si>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</si>
  <si>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</si>
  <si>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</si>
  <si>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</si>
  <si>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</si>
  <si>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</si>
  <si>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</si>
  <si>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</si>
  <si>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</si>
  <si>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</si>
  <si>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</si>
  <si>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</si>
  <si>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</si>
  <si>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</si>
  <si>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</si>
  <si>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</si>
  <si>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</si>
  <si>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</si>
  <si>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</si>
  <si>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</si>
  <si>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</si>
  <si>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</si>
  <si>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</si>
  <si>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</si>
  <si>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</si>
  <si>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</si>
  <si>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</si>
  <si>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</si>
  <si>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</si>
  <si>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</si>
  <si>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</si>
  <si>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</si>
  <si>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</si>
  <si>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</si>
  <si>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</si>
  <si>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</si>
  <si>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</si>
  <si>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</si>
  <si>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</si>
  <si>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</si>
  <si>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</si>
  <si>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</si>
  <si>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</si>
  <si>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</si>
  <si>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</si>
  <si>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</si>
  <si>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</si>
  <si>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</si>
  <si>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</si>
  <si>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</si>
  <si>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</si>
  <si>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</si>
  <si>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</si>
  <si>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</si>
  <si>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</si>
  <si>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</si>
  <si>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</si>
  <si>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</si>
  <si>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</si>
  <si>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</si>
  <si>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</si>
  <si>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</si>
  <si>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</si>
  <si>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</si>
  <si>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</si>
  <si>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</si>
  <si>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</si>
  <si>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</si>
  <si>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</si>
  <si>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</si>
  <si>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</si>
  <si>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</si>
  <si>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</si>
  <si>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</si>
  <si>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</si>
  <si>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</si>
  <si>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</si>
  <si>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</si>
  <si>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</si>
  <si>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</si>
  <si>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</si>
  <si>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</si>
  <si>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</si>
  <si>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</si>
  <si>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</si>
  <si>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</si>
  <si>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</si>
  <si>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</si>
  <si>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</si>
  <si>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</si>
  <si>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</si>
  <si>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</si>
  <si>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</si>
  <si>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</si>
  <si>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</si>
  <si>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</si>
  <si>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</si>
  <si>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</si>
  <si>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</si>
  <si>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</si>
  <si>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</si>
  <si>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</si>
  <si>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</si>
  <si>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</si>
  <si>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</si>
  <si>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</si>
  <si>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</si>
  <si>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</si>
  <si>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</si>
  <si>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</si>
  <si>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</si>
  <si>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</si>
  <si>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</si>
  <si>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</si>
  <si>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</si>
  <si>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</si>
  <si>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</si>
  <si>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</si>
  <si>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</si>
  <si>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</si>
  <si>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</si>
  <si>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</si>
  <si>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</si>
  <si>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</si>
  <si>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</si>
  <si>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</si>
  <si>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</si>
  <si>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</si>
  <si>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</si>
  <si>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</si>
  <si>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</si>
  <si>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</si>
  <si>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</si>
  <si>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</si>
  <si>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</si>
  <si>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</si>
  <si>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</si>
  <si>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</si>
  <si>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</si>
  <si>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</si>
  <si>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</si>
  <si>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</si>
  <si>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</si>
  <si>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</si>
  <si>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</si>
  <si>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</si>
  <si>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</si>
  <si>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</si>
  <si>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</si>
  <si>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</si>
  <si>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</si>
  <si>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</si>
  <si>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</si>
  <si>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</si>
  <si>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</si>
  <si>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</si>
  <si>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</si>
  <si>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</si>
  <si>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</si>
  <si>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</si>
  <si>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</si>
  <si>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</si>
  <si>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</si>
  <si>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</si>
  <si>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</si>
  <si>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</si>
  <si>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</si>
  <si>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</si>
  <si>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</si>
  <si>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</si>
  <si>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</si>
  <si>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</si>
  <si>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</si>
  <si>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</si>
  <si>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</si>
  <si>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</si>
  <si>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</si>
  <si>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</si>
  <si>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</si>
  <si>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</si>
  <si>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</si>
  <si>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</si>
  <si>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</si>
  <si>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</si>
  <si>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</si>
  <si>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</si>
  <si>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</si>
  <si>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</si>
  <si>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</si>
  <si>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</si>
  <si>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</si>
  <si>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</si>
  <si>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</si>
  <si>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</si>
  <si>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</si>
  <si>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</si>
  <si>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</si>
  <si>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</si>
  <si>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</si>
  <si>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</si>
  <si>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</si>
  <si>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</si>
  <si>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</si>
  <si>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</si>
  <si>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</si>
  <si>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</si>
  <si>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</si>
  <si>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</si>
  <si>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</si>
  <si>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</si>
  <si>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</si>
  <si>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</si>
  <si>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</si>
  <si>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</si>
  <si>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</si>
  <si>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</si>
  <si>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</si>
  <si>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</si>
  <si>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</si>
  <si>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</si>
  <si>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</si>
  <si>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</si>
  <si>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</si>
  <si>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</si>
  <si>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</si>
  <si>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</si>
  <si>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</si>
  <si>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</si>
  <si>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</si>
  <si>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</si>
  <si>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</si>
  <si>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</si>
  <si>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</si>
  <si>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</si>
  <si>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</si>
  <si>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</si>
  <si>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</si>
  <si>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</si>
  <si>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</si>
  <si>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</si>
  <si>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</si>
  <si>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</si>
  <si>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</si>
  <si>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</si>
  <si>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</si>
  <si>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</si>
  <si>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</si>
  <si>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</si>
  <si>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</si>
  <si>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</si>
  <si>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</si>
  <si>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</si>
  <si>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</si>
  <si>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</si>
  <si>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</si>
  <si>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</si>
  <si>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</si>
  <si>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</si>
  <si>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</si>
  <si>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</si>
  <si>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</si>
  <si>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</si>
  <si>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</si>
  <si>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</si>
  <si>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</si>
  <si>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</si>
  <si>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</si>
  <si>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</si>
  <si>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</si>
  <si>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</si>
  <si>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</si>
  <si>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</si>
  <si>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</si>
  <si>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</si>
  <si>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</si>
  <si>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</si>
  <si>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</si>
  <si>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</si>
  <si>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</si>
  <si>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</si>
  <si>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</si>
  <si>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</si>
  <si>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</si>
  <si>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</si>
  <si>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</si>
  <si>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</si>
  <si>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</si>
  <si>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</si>
  <si>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</si>
  <si>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</si>
  <si>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</si>
  <si>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</si>
  <si>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</si>
  <si>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</si>
  <si>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</si>
  <si>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</si>
  <si>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</si>
  <si>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</si>
  <si>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</si>
  <si>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</si>
  <si>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</si>
  <si>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</si>
  <si>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</si>
  <si>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</si>
  <si>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</si>
  <si>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</si>
  <si>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</si>
  <si>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</si>
  <si>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</si>
  <si>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</si>
  <si>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</si>
  <si>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</si>
  <si>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</si>
  <si>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</si>
  <si>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</si>
  <si>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</si>
  <si>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</si>
  <si>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</si>
  <si>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</si>
  <si>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</si>
  <si>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</si>
  <si>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</si>
  <si>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</si>
  <si>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</si>
  <si>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</si>
  <si>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</si>
  <si>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</si>
  <si>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</si>
  <si>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</si>
  <si>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</si>
  <si>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</si>
  <si>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</si>
  <si>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</si>
  <si>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</si>
  <si>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</si>
  <si>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</si>
  <si>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</si>
  <si>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</si>
  <si>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</si>
  <si>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</si>
  <si>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</si>
  <si>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</si>
  <si>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</si>
  <si>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</si>
  <si>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</si>
  <si>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</si>
  <si>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</si>
  <si>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</si>
  <si>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</si>
  <si>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</si>
  <si>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</si>
  <si>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</si>
  <si>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</si>
  <si>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</si>
  <si>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</si>
  <si>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</si>
  <si>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</si>
  <si>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</si>
  <si>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</si>
  <si>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</si>
  <si>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</si>
  <si>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</si>
  <si>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</si>
  <si>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</si>
  <si>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</si>
  <si>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</si>
  <si>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</si>
  <si>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</si>
  <si>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</si>
  <si>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</si>
  <si>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</si>
  <si>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</si>
  <si>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</si>
  <si>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</si>
  <si>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</si>
  <si>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</si>
  <si>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</si>
  <si>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</si>
  <si>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</si>
  <si>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</si>
  <si>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</si>
  <si>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</si>
  <si>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</si>
  <si>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</si>
  <si>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</si>
  <si>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</si>
  <si>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</si>
  <si>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</si>
  <si>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</si>
  <si>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</si>
  <si>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</si>
  <si>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</si>
  <si>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</si>
  <si>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</si>
  <si>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</si>
  <si>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</si>
  <si>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</si>
  <si>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</si>
  <si>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</si>
  <si>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</si>
  <si>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</si>
  <si>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</si>
  <si>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</si>
  <si>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</si>
  <si>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</si>
  <si>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</si>
  <si>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</si>
  <si>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</si>
  <si>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</si>
  <si>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</si>
  <si>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</si>
  <si>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</si>
  <si>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</si>
  <si>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</si>
  <si>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</si>
  <si>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</si>
  <si>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</si>
  <si>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</si>
  <si>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</si>
  <si>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</si>
  <si>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</si>
  <si>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</si>
  <si>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</si>
  <si>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</si>
  <si>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</si>
  <si>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</si>
  <si>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</si>
  <si>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</si>
  <si>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</si>
  <si>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</si>
  <si>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</si>
  <si>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</si>
  <si>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</si>
  <si>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</si>
  <si>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</si>
  <si>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</si>
  <si>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</si>
  <si>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</si>
  <si>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</si>
  <si>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</si>
  <si>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</si>
  <si>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</si>
  <si>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</si>
  <si>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</si>
  <si>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</si>
  <si>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</si>
  <si>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</si>
  <si>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</si>
  <si>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</si>
  <si>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</si>
  <si>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</si>
  <si>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</si>
  <si>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</si>
  <si>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</si>
  <si>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</si>
  <si>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</si>
  <si>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</si>
  <si>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</si>
  <si>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</si>
  <si>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</si>
  <si>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</si>
  <si>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</si>
  <si>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</si>
  <si>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</si>
  <si>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</si>
  <si>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</si>
  <si>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</si>
  <si>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</si>
  <si>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</si>
  <si>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</si>
  <si>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</si>
  <si>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</si>
  <si>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</si>
  <si>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</si>
  <si>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</si>
  <si>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</si>
  <si>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</si>
  <si>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</si>
  <si>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</si>
  <si>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</si>
  <si>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</si>
  <si>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</si>
  <si>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</si>
  <si>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</si>
  <si>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</si>
  <si>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</si>
  <si>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</si>
  <si>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</si>
  <si>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</si>
  <si>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</si>
  <si>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</si>
  <si>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</si>
  <si>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</si>
  <si>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</si>
  <si>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</si>
  <si>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</si>
  <si>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</si>
  <si>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</si>
  <si>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</si>
  <si>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</si>
  <si>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</si>
  <si>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</si>
  <si>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</si>
  <si>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</si>
  <si>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</si>
  <si>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</si>
  <si>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</si>
  <si>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</si>
  <si>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</si>
  <si>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</si>
  <si>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</si>
  <si>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</si>
  <si>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</si>
  <si>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</si>
  <si>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</si>
  <si>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</si>
  <si>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</si>
  <si>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</si>
  <si>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</si>
  <si>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</si>
  <si>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</si>
  <si>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</si>
  <si>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</si>
  <si>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</si>
  <si>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</si>
  <si>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</si>
  <si>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</si>
  <si>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</si>
  <si>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</si>
  <si>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</si>
  <si>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</si>
  <si>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</si>
  <si>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</si>
  <si>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</si>
  <si>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</si>
  <si>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</si>
  <si>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</si>
  <si>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</si>
  <si>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</si>
  <si>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</si>
  <si>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</si>
  <si>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</si>
  <si>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</si>
  <si>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</si>
  <si>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</si>
  <si>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</si>
  <si>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</si>
  <si>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</si>
  <si>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</si>
  <si>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</si>
  <si>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</si>
  <si>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</si>
  <si>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</si>
  <si>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</si>
  <si>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</si>
  <si>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</si>
  <si>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</si>
  <si>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</si>
  <si>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</si>
  <si>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</si>
  <si>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</si>
  <si>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</si>
  <si>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</si>
  <si>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</si>
  <si>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</si>
  <si>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</si>
  <si>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</si>
  <si>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</si>
  <si>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</si>
  <si>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</si>
  <si>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</si>
  <si>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</si>
  <si>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</si>
  <si>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</si>
  <si>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</si>
  <si>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</si>
  <si>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</si>
  <si>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</si>
  <si>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</si>
  <si>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</si>
  <si>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</si>
  <si>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</si>
  <si>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</si>
  <si>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</si>
  <si>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</si>
  <si>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</si>
  <si>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</si>
  <si>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</si>
  <si>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</si>
  <si>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</si>
  <si>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</si>
  <si>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</si>
  <si>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</si>
  <si>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</si>
  <si>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</si>
  <si>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</si>
  <si>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</si>
  <si>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</si>
  <si>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</si>
  <si>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</si>
  <si>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</si>
  <si>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</si>
  <si>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</si>
  <si>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</si>
  <si>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</si>
  <si>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</si>
  <si>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</si>
  <si>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</si>
  <si>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</si>
  <si>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</si>
  <si>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</si>
  <si>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</si>
  <si>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</si>
  <si>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</si>
  <si>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</si>
  <si>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</si>
  <si>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</si>
  <si>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</si>
  <si>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</si>
  <si>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</si>
  <si>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</si>
  <si>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</si>
  <si>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</si>
  <si>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</si>
  <si>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</si>
  <si>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</si>
  <si>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</si>
  <si>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</si>
  <si>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</si>
  <si>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</si>
  <si>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</si>
  <si>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</si>
  <si>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</si>
  <si>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</si>
  <si>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</si>
  <si>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</si>
  <si>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</si>
  <si>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</si>
  <si>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</si>
  <si>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</si>
  <si>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</si>
  <si>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</si>
  <si>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</si>
  <si>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</si>
  <si>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</si>
  <si>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</si>
  <si>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</si>
  <si>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</si>
  <si>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</si>
  <si>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</si>
  <si>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</si>
  <si>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</si>
  <si>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</si>
  <si>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</si>
  <si>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</si>
  <si>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</si>
  <si>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</si>
  <si>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</si>
  <si>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</si>
  <si>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</si>
  <si>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</si>
  <si>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</si>
  <si>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</si>
  <si>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</si>
  <si>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</si>
  <si>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</si>
  <si>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</si>
  <si>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</si>
  <si>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</si>
  <si>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</si>
  <si>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</si>
  <si>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</si>
  <si>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</si>
  <si>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</si>
  <si>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</si>
  <si>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</si>
  <si>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</si>
  <si>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</si>
  <si>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</si>
  <si>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</si>
  <si>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</si>
  <si>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</si>
  <si>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</si>
  <si>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</si>
  <si>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</si>
  <si>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</si>
  <si>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</si>
  <si>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</si>
  <si>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</si>
  <si>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</si>
  <si>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</si>
  <si>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</si>
  <si>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</si>
  <si>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</si>
  <si>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</si>
  <si>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</si>
  <si>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</si>
  <si>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</si>
  <si>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</si>
  <si>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</si>
  <si>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</si>
  <si>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</si>
  <si>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</si>
  <si>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</si>
  <si>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</si>
  <si>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</si>
  <si>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</si>
  <si>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</si>
  <si>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</si>
  <si>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</si>
  <si>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</si>
  <si>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</si>
  <si>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</si>
  <si>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</si>
  <si>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</si>
  <si>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</si>
  <si>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</si>
  <si>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</si>
  <si>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</si>
  <si>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</si>
  <si>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</si>
  <si>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</si>
  <si>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</si>
  <si>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</si>
  <si>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</si>
  <si>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</si>
  <si>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</si>
  <si>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</si>
  <si>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</si>
  <si>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</si>
  <si>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</si>
  <si>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</si>
  <si>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</si>
  <si>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</si>
  <si>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</si>
  <si>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</si>
  <si>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</si>
  <si>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</si>
  <si>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</si>
  <si>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</si>
  <si>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</si>
  <si>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</si>
  <si>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</si>
  <si>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</si>
  <si>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</si>
  <si>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</si>
  <si>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</si>
  <si>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</si>
  <si>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</si>
  <si>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</si>
  <si>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</si>
  <si>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</si>
  <si>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</si>
  <si>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</si>
  <si>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</si>
  <si>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</si>
  <si>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</si>
  <si>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</si>
  <si>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</si>
  <si>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</si>
  <si>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</si>
  <si>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</si>
  <si>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</si>
  <si>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</si>
  <si>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</si>
  <si>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</si>
  <si>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</si>
  <si>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</si>
  <si>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</si>
  <si>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</si>
  <si>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</si>
  <si>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</si>
  <si>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</si>
  <si>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</si>
  <si>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</si>
  <si>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</si>
  <si>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</si>
  <si>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</si>
  <si>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</si>
  <si>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</si>
  <si>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</si>
  <si>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</si>
  <si>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</si>
  <si>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</si>
  <si>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</si>
  <si>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</si>
  <si>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</si>
  <si>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</si>
  <si>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</si>
  <si>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</si>
  <si>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</si>
  <si>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</si>
  <si>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</si>
  <si>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</si>
  <si>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</si>
  <si>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</si>
  <si>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</si>
  <si>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</si>
  <si>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</si>
  <si>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</si>
  <si>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</si>
  <si>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</si>
  <si>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</si>
  <si>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</si>
  <si>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</si>
  <si>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</si>
  <si>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</si>
  <si>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</si>
  <si>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</si>
  <si>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</si>
  <si>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</si>
  <si>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</si>
  <si>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</si>
  <si>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</si>
  <si>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</si>
  <si>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</si>
  <si>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</si>
  <si>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</si>
  <si>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</si>
  <si>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</si>
  <si>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</si>
  <si>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</si>
  <si>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</si>
  <si>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</si>
  <si>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</si>
  <si>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</si>
  <si>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</si>
  <si>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</si>
  <si>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</si>
  <si>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</si>
  <si>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</si>
  <si>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</si>
  <si>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</si>
  <si>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</si>
  <si>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</si>
  <si>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</si>
  <si>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</si>
  <si>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</si>
  <si>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</si>
  <si>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</si>
  <si>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</si>
  <si>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</si>
  <si>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</si>
  <si>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</si>
  <si>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</si>
  <si>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</si>
  <si>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</si>
  <si>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</si>
  <si>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</si>
  <si>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</si>
  <si>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</si>
  <si>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</si>
  <si>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</si>
  <si>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</si>
  <si>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</si>
  <si>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</si>
  <si>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</si>
  <si>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</si>
  <si>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</si>
  <si>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</si>
  <si>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</si>
  <si>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</si>
  <si>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</si>
  <si>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</si>
  <si>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</si>
  <si>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</si>
  <si>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</si>
  <si>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</si>
  <si>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</si>
  <si>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</si>
  <si>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</si>
  <si>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</si>
  <si>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</si>
  <si>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</si>
  <si>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</si>
  <si>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</si>
  <si>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</si>
  <si>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</si>
  <si>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</si>
  <si>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</si>
  <si>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</si>
  <si>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</si>
  <si>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</si>
  <si>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</si>
  <si>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</si>
  <si>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</si>
  <si>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</si>
  <si>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</si>
  <si>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</si>
  <si>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</si>
  <si>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</si>
  <si>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</si>
  <si>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</si>
  <si>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</si>
  <si>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</si>
  <si>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</si>
  <si>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</si>
  <si>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</si>
  <si>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</si>
  <si>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</si>
  <si>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</si>
  <si>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</si>
  <si>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</si>
  <si>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</si>
  <si>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</si>
  <si>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</si>
  <si>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</si>
  <si>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</si>
  <si>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</si>
  <si>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</si>
  <si>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</si>
  <si>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</si>
  <si>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</si>
  <si>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</si>
  <si>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</si>
  <si>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</si>
  <si>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</si>
  <si>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</si>
  <si>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</si>
  <si>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</si>
  <si>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</si>
  <si>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</si>
  <si>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</si>
  <si>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</si>
  <si>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</si>
  <si>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</si>
  <si>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</si>
  <si>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</si>
  <si>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</si>
  <si>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</si>
  <si>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</si>
  <si>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</si>
  <si>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</si>
  <si>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</si>
  <si>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</si>
  <si>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</si>
  <si>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</si>
  <si>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</si>
  <si>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</si>
  <si>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</si>
  <si>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</si>
  <si>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</si>
  <si>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</si>
  <si>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</si>
  <si>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</si>
  <si>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</si>
  <si>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</si>
  <si>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</si>
  <si>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</si>
  <si>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</si>
  <si>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</si>
  <si>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</si>
  <si>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</si>
  <si>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</si>
  <si>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</si>
  <si>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</si>
  <si>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</si>
  <si>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</si>
  <si>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</si>
  <si>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</si>
  <si>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</si>
  <si>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</si>
  <si>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</si>
  <si>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</si>
  <si>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</si>
  <si>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</si>
  <si>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</si>
  <si>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</si>
  <si>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</si>
  <si>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</si>
  <si>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</si>
  <si>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</si>
  <si>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</si>
  <si>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</si>
  <si>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</si>
  <si>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</si>
  <si>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</si>
  <si>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</si>
  <si>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</si>
  <si>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</si>
  <si>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</si>
  <si>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</si>
  <si>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</si>
  <si>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</si>
  <si>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</si>
  <si>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</si>
  <si>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</si>
  <si>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</si>
  <si>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</si>
  <si>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</si>
  <si>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</si>
  <si>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</si>
  <si>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</si>
  <si>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</si>
  <si>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</si>
  <si>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</si>
  <si>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</si>
  <si>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</si>
  <si>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</si>
  <si>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</si>
  <si>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</si>
  <si>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</si>
  <si>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</si>
  <si>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</si>
  <si>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</si>
  <si>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</si>
  <si>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</si>
  <si>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</si>
  <si>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</si>
  <si>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</si>
  <si>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</si>
  <si>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</si>
  <si>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</si>
  <si>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</si>
  <si>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</si>
  <si>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</si>
  <si>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</si>
  <si>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</si>
  <si>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</si>
  <si>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</si>
  <si>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</si>
  <si>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</si>
  <si>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</si>
  <si>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</si>
  <si>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</si>
  <si>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</si>
  <si>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</si>
  <si>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</si>
  <si>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</si>
  <si>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</si>
  <si>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</si>
  <si>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</si>
  <si>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</si>
  <si>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</si>
  <si>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</si>
  <si>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</si>
  <si>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</si>
  <si>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</si>
  <si>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</si>
  <si>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</si>
  <si>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</si>
  <si>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</si>
  <si>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</si>
  <si>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</si>
  <si>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</si>
  <si>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</si>
  <si>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</si>
  <si>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</si>
  <si>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</si>
  <si>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</si>
  <si>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</si>
  <si>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</si>
  <si>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</si>
  <si>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</si>
  <si>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</si>
  <si>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</si>
  <si>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</si>
  <si>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</si>
  <si>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</si>
  <si>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</si>
  <si>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</si>
  <si>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</si>
  <si>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</si>
  <si>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</si>
  <si>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</si>
  <si>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</si>
  <si>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</si>
  <si>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</si>
  <si>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</si>
  <si>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</si>
  <si>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</si>
  <si>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</si>
  <si>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</si>
  <si>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</si>
  <si>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</si>
  <si>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</si>
  <si>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</si>
  <si>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</si>
  <si>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</si>
  <si>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</si>
  <si>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</si>
  <si>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</si>
  <si>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</si>
  <si>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</si>
  <si>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</si>
  <si>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</si>
  <si>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</si>
  <si>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</si>
  <si>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</si>
  <si>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</si>
  <si>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</si>
  <si>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</si>
  <si>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</si>
  <si>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</si>
  <si>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</si>
  <si>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</si>
  <si>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</si>
  <si>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</si>
  <si>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</si>
  <si>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</si>
  <si>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</si>
  <si>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</si>
  <si>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</si>
  <si>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</si>
  <si>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</si>
  <si>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</si>
  <si>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</si>
  <si>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</si>
  <si>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</si>
  <si>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</si>
  <si>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</si>
  <si>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</si>
  <si>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</si>
  <si>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</si>
  <si>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</si>
  <si>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</si>
  <si>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</si>
  <si>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</si>
  <si>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</si>
  <si>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</si>
  <si>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</si>
  <si>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</si>
  <si>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</si>
  <si>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</si>
  <si>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</si>
  <si>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</si>
  <si>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</si>
  <si>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</si>
  <si>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</si>
  <si>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</si>
  <si>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</si>
  <si>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</si>
  <si>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</si>
  <si>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</si>
  <si>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</si>
  <si>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</si>
  <si>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</si>
  <si>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</si>
  <si>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</si>
  <si>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</si>
  <si>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</si>
  <si>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</si>
  <si>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</si>
  <si>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</si>
  <si>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</si>
  <si>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</si>
  <si>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</si>
  <si>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</si>
  <si>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</si>
  <si>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</si>
  <si>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</si>
  <si>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</si>
  <si>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</si>
  <si>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</si>
  <si>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</si>
  <si>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</si>
  <si>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</si>
  <si>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</si>
  <si>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</si>
  <si>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</si>
  <si>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</si>
  <si>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</si>
  <si>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</si>
  <si>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</si>
  <si>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</si>
  <si>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</si>
  <si>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</si>
  <si>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</si>
  <si>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</si>
  <si>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</si>
  <si>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</si>
  <si>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</si>
  <si>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</si>
  <si>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</si>
  <si>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</si>
  <si>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</si>
  <si>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</si>
  <si>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</si>
  <si>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</si>
  <si>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</si>
  <si>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</si>
  <si>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</si>
  <si>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</si>
  <si>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</si>
  <si>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</si>
  <si>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</si>
  <si>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</si>
  <si>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</si>
  <si>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</si>
  <si>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</si>
  <si>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</si>
  <si>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</si>
  <si>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</si>
  <si>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</si>
  <si>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</si>
  <si>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</si>
  <si>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</si>
  <si>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</si>
  <si>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</si>
  <si>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</si>
  <si>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</si>
  <si>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</si>
  <si>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</si>
  <si>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</si>
  <si>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</si>
  <si>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</si>
  <si>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</si>
  <si>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</si>
  <si>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</si>
  <si>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</si>
  <si>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</si>
  <si>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</si>
  <si>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</si>
  <si>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</si>
  <si>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</si>
  <si>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</si>
  <si>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</si>
  <si>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</si>
  <si>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</si>
  <si>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</si>
  <si>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</si>
  <si>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</si>
  <si>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</si>
  <si>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</si>
  <si>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</si>
  <si>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</si>
  <si>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</si>
  <si>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</si>
  <si>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</si>
  <si>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</si>
  <si>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</si>
  <si>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</si>
  <si>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</si>
  <si>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</si>
  <si>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</si>
  <si>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</si>
  <si>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</si>
  <si>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</si>
  <si>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</si>
  <si>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</si>
  <si>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</si>
  <si>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</si>
  <si>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</si>
  <si>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</si>
  <si>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</si>
  <si>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</si>
  <si>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</si>
  <si>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</si>
  <si>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</si>
  <si>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</si>
  <si>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</si>
  <si>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</si>
  <si>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</si>
  <si>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</si>
  <si>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</si>
  <si>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</si>
  <si>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</si>
  <si>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</si>
  <si>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</si>
  <si>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</si>
  <si>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</si>
  <si>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</si>
  <si>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</si>
  <si>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</si>
  <si>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</si>
  <si>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</si>
  <si>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</si>
  <si>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</si>
  <si>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</si>
  <si>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</si>
  <si>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</si>
  <si>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</si>
  <si>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</si>
  <si>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</si>
  <si>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</si>
  <si>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</si>
  <si>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</si>
  <si>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</si>
  <si>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</si>
  <si>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</si>
  <si>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</si>
  <si>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</si>
  <si>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</si>
  <si>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</si>
  <si>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</si>
  <si>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</si>
  <si>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</si>
  <si>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</si>
  <si>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</si>
  <si>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</si>
  <si>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</si>
  <si>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</si>
  <si>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</si>
  <si>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</si>
  <si>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</si>
  <si>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</si>
  <si>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</si>
  <si>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</si>
  <si>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</si>
  <si>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</si>
  <si>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</si>
  <si>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</si>
  <si>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</si>
  <si>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</si>
  <si>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</si>
  <si>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</si>
  <si>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</si>
  <si>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</si>
  <si>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</si>
  <si>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</si>
  <si>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</si>
  <si>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</si>
  <si>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</si>
  <si>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</si>
  <si>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</si>
  <si>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</si>
  <si>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</si>
  <si>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</si>
  <si>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</si>
  <si>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</si>
  <si>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</si>
  <si>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</si>
  <si>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</si>
  <si>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</si>
  <si>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</si>
  <si>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</si>
  <si>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</si>
  <si>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</si>
  <si>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</si>
  <si>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</si>
  <si>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</si>
  <si>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</si>
  <si>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</si>
  <si>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</si>
  <si>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</si>
  <si>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</si>
  <si>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</si>
  <si>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</si>
  <si>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</si>
  <si>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</si>
  <si>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</si>
  <si>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</si>
  <si>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</si>
  <si>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</si>
  <si>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</si>
  <si>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</si>
  <si>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</si>
  <si>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</si>
  <si>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</si>
  <si>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</si>
  <si>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</si>
  <si>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</si>
  <si>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</si>
  <si>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</si>
  <si>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</si>
  <si>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</si>
  <si>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</si>
  <si>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</si>
  <si>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</si>
  <si>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</si>
  <si>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</si>
  <si>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</si>
  <si>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</si>
  <si>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</si>
  <si>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</si>
  <si>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</si>
  <si>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</si>
  <si>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</si>
  <si>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</si>
  <si>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</si>
  <si>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</si>
  <si>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</si>
  <si>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</si>
  <si>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</si>
  <si>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</si>
  <si>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</si>
  <si>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</si>
  <si>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</si>
  <si>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</si>
  <si>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</si>
  <si>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</si>
  <si>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</si>
  <si>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</si>
  <si>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</si>
  <si>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</si>
  <si>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</si>
  <si>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</si>
  <si>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</si>
  <si>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</si>
  <si>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</si>
  <si>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</si>
  <si>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</si>
  <si>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</si>
  <si>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</si>
  <si>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</si>
  <si>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</si>
  <si>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</si>
  <si>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</si>
  <si>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</si>
  <si>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</si>
  <si>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</si>
  <si>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</si>
  <si>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</si>
  <si>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</si>
  <si>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</si>
  <si>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</si>
  <si>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</si>
  <si>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</si>
  <si>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</si>
  <si>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</si>
  <si>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</si>
  <si>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</si>
  <si>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</si>
  <si>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</si>
  <si>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</si>
  <si>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</si>
  <si>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</si>
  <si>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</si>
  <si>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</si>
  <si>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</si>
  <si>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</si>
  <si>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</si>
  <si>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</si>
  <si>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</si>
  <si>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</si>
  <si>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</si>
  <si>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</si>
  <si>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</si>
  <si>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</si>
  <si>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</si>
  <si>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</si>
  <si>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</si>
  <si>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</si>
  <si>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</si>
  <si>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</si>
  <si>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</si>
  <si>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</si>
  <si>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</si>
  <si>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</si>
  <si>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</si>
  <si>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</si>
  <si>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</si>
  <si>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</si>
  <si>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</si>
  <si>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</si>
  <si>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</si>
  <si>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</si>
  <si>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</si>
  <si>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</si>
  <si>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</si>
  <si>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</si>
  <si>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</si>
  <si>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</si>
  <si>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</si>
  <si>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</si>
  <si>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</si>
  <si>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</si>
  <si>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</si>
  <si>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</si>
  <si>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</si>
  <si>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</si>
  <si>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</si>
  <si>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</si>
  <si>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</si>
  <si>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</si>
  <si>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</si>
  <si>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</si>
  <si>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</si>
  <si>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</si>
  <si>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</si>
  <si>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</si>
  <si>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</si>
  <si>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</si>
  <si>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</si>
  <si>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</si>
  <si>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</si>
  <si>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</si>
  <si>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</si>
  <si>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</si>
  <si>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</si>
  <si>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</si>
  <si>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</si>
  <si>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</si>
  <si>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</si>
  <si>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</si>
  <si>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</si>
  <si>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</si>
  <si>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</si>
  <si>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</si>
  <si>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</si>
  <si>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</si>
  <si>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</si>
  <si>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</si>
  <si>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</si>
  <si>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</si>
  <si>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</si>
  <si>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</si>
  <si>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</si>
  <si>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</si>
  <si>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</si>
  <si>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</si>
  <si>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</si>
  <si>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</si>
  <si>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</si>
  <si>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</si>
  <si>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</si>
  <si>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</si>
  <si>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</si>
  <si>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</si>
  <si>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</si>
  <si>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</si>
  <si>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</si>
  <si>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</si>
  <si>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</si>
  <si>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</si>
  <si>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</si>
  <si>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</si>
  <si>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</si>
  <si>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</si>
  <si>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</si>
  <si>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</si>
  <si>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</si>
  <si>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</si>
  <si>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</si>
  <si>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</si>
  <si>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</si>
  <si>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</si>
  <si>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</si>
  <si>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</si>
  <si>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</si>
  <si>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</si>
  <si>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</si>
  <si>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</si>
  <si>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</si>
  <si>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</si>
  <si>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</si>
  <si>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</si>
  <si>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</si>
  <si>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</si>
  <si>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</si>
  <si>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</si>
  <si>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</si>
  <si>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</si>
  <si>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</si>
  <si>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</si>
  <si>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</si>
  <si>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</si>
  <si>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</si>
  <si>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</si>
  <si>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</si>
  <si>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</si>
  <si>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</si>
  <si>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</si>
  <si>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</si>
  <si>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</si>
  <si>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</si>
  <si>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</si>
  <si>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</si>
  <si>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</si>
  <si>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</si>
  <si>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</si>
  <si>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</si>
  <si>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</si>
  <si>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</si>
  <si>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</si>
  <si>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</si>
  <si>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</si>
  <si>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</si>
  <si>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</si>
  <si>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</si>
  <si>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</si>
  <si>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</si>
  <si>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</si>
  <si>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</si>
  <si>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</si>
  <si>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</si>
  <si>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</si>
  <si>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</si>
  <si>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</si>
  <si>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</si>
  <si>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</si>
  <si>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</si>
  <si>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</si>
  <si>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</si>
  <si>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</si>
  <si>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</si>
  <si>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</si>
  <si>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</si>
  <si>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</si>
  <si>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</si>
  <si>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</si>
  <si>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</si>
  <si>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</si>
  <si>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</si>
  <si>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</si>
  <si>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</si>
  <si>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</si>
  <si>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</si>
  <si>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</si>
  <si>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</si>
  <si>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</si>
  <si>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</si>
  <si>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</si>
  <si>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</si>
  <si>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</si>
  <si>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</si>
  <si>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</si>
  <si>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</si>
  <si>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</si>
  <si>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</si>
  <si>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</si>
  <si>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</si>
  <si>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</si>
  <si>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</si>
  <si>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</si>
  <si>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</si>
  <si>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</si>
  <si>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</si>
  <si>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</si>
  <si>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</si>
  <si>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</si>
  <si>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</si>
  <si>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</si>
  <si>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</si>
  <si>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</si>
  <si>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</si>
  <si>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</si>
  <si>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</si>
  <si>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</si>
  <si>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</si>
  <si>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</si>
  <si>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</si>
  <si>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</si>
  <si>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</si>
  <si>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</si>
  <si>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</si>
  <si>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</si>
  <si>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</si>
  <si>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</si>
  <si>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</si>
  <si>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</si>
  <si>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</si>
  <si>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</si>
  <si>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</si>
  <si>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</si>
  <si>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</si>
  <si>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</si>
  <si>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</si>
  <si>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</si>
  <si>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</si>
  <si>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</si>
  <si>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</si>
  <si>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</si>
  <si>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</si>
  <si>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</si>
  <si>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</si>
  <si>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</si>
  <si>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</si>
  <si>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</si>
  <si>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</si>
  <si>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</si>
  <si>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</si>
  <si>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</si>
  <si>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</si>
  <si>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</si>
  <si>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</si>
  <si>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</si>
  <si>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</si>
  <si>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</si>
  <si>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</si>
  <si>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</si>
  <si>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</si>
  <si>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</si>
  <si>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</si>
  <si>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</si>
  <si>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</si>
  <si>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</si>
  <si>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</si>
  <si>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</si>
  <si>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</si>
  <si>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</si>
  <si>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</si>
  <si>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</si>
  <si>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</si>
  <si>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</si>
  <si>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</si>
  <si>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</si>
  <si>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</si>
  <si>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</si>
  <si>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</si>
  <si>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</si>
  <si>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</si>
  <si>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</si>
  <si>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</si>
  <si>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</si>
  <si>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</si>
  <si>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</si>
  <si>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</si>
  <si>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</si>
  <si>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</si>
  <si>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</si>
  <si>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</si>
  <si>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</si>
  <si>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</si>
  <si>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</si>
  <si>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</si>
  <si>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</si>
  <si>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</si>
  <si>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</si>
  <si>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</si>
  <si>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</si>
  <si>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</si>
  <si>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</si>
  <si>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</si>
  <si>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</si>
  <si>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</si>
  <si>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</si>
  <si>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</si>
  <si>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</si>
  <si>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</si>
  <si>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</si>
  <si>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</si>
  <si>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</si>
  <si>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</si>
  <si>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</si>
  <si>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</si>
  <si>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</si>
  <si>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</si>
  <si>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</si>
  <si>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</si>
  <si>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</si>
  <si>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</si>
  <si>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</si>
  <si>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</si>
  <si>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</si>
  <si>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</si>
  <si>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</si>
  <si>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</si>
  <si>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</si>
  <si>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</si>
  <si>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</si>
  <si>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</si>
  <si>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</si>
  <si>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</si>
  <si>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</si>
  <si>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</si>
  <si>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</si>
  <si>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</si>
  <si>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</si>
  <si>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</si>
  <si>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</si>
  <si>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</si>
  <si>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</si>
  <si>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</si>
  <si>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</si>
  <si>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</si>
  <si>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</si>
  <si>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</si>
  <si>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</si>
  <si>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</si>
  <si>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</si>
  <si>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</si>
  <si>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</si>
  <si>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</si>
  <si>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</si>
  <si>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</si>
  <si>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</si>
  <si>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</si>
  <si>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</si>
  <si>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</si>
  <si>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</si>
  <si>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</si>
  <si>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</si>
  <si>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</si>
  <si>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</si>
  <si>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</si>
  <si>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</si>
  <si>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</si>
  <si>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</si>
  <si>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</si>
  <si>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</si>
  <si>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</si>
  <si>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</si>
  <si>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</si>
  <si>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</si>
  <si>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</si>
  <si>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</si>
  <si>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</si>
  <si>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</si>
  <si>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</si>
  <si>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</si>
  <si>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</si>
  <si>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</si>
  <si>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</si>
  <si>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</si>
  <si>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</si>
  <si>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</si>
  <si>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</si>
  <si>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</si>
  <si>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</si>
  <si>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</si>
  <si>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</si>
  <si>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</si>
  <si>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</si>
  <si>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</si>
  <si>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</si>
  <si>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</si>
  <si>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</si>
  <si>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</si>
  <si>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</si>
  <si>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</si>
  <si>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</si>
  <si>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</si>
  <si>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</si>
  <si>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</si>
  <si>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</si>
  <si>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</si>
  <si>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</si>
  <si>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</si>
  <si>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</si>
  <si>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</si>
  <si>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</si>
  <si>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</si>
  <si>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</si>
  <si>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</si>
  <si>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</si>
  <si>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</si>
  <si>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</si>
  <si>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</si>
  <si>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</si>
  <si>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</si>
  <si>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</si>
  <si>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</si>
  <si>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</si>
  <si>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</si>
  <si>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</si>
  <si>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</si>
  <si>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</si>
  <si>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</si>
  <si>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</si>
  <si>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</si>
  <si>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</si>
  <si>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</si>
  <si>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</si>
  <si>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</si>
  <si>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</si>
  <si>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</si>
  <si>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</si>
  <si>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</si>
  <si>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</si>
  <si>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</si>
  <si>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</si>
  <si>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</si>
  <si>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</si>
  <si>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</si>
  <si>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</si>
  <si>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</si>
  <si>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</si>
  <si>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</si>
  <si>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</si>
  <si>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</si>
  <si>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</si>
  <si>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</si>
  <si>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</si>
  <si>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</si>
  <si>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</si>
  <si>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</si>
  <si>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</si>
  <si>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</si>
  <si>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</si>
  <si>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</si>
  <si>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</si>
  <si>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</si>
  <si>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</si>
  <si>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</si>
  <si>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</si>
  <si>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</si>
  <si>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</si>
  <si>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</si>
  <si>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</si>
  <si>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</si>
  <si>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</si>
  <si>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</si>
  <si>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</si>
  <si>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</si>
  <si>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</si>
  <si>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</si>
  <si>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</si>
  <si>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</si>
  <si>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</si>
  <si>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</si>
  <si>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</si>
  <si>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</si>
  <si>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</si>
  <si>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</si>
  <si>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</si>
  <si>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</si>
  <si>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</si>
  <si>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</si>
  <si>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</si>
  <si>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</si>
  <si>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</si>
  <si>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</si>
  <si>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</si>
  <si>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</si>
  <si>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</si>
  <si>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</si>
  <si>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</si>
  <si>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</si>
  <si>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</si>
  <si>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</si>
  <si>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</si>
  <si>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</si>
  <si>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</si>
  <si>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</si>
  <si>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</si>
  <si>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</si>
  <si>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</si>
  <si>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</si>
  <si>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</si>
  <si>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</si>
  <si>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</si>
  <si>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</si>
  <si>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</si>
  <si>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</si>
  <si>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</si>
  <si>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</si>
  <si>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</si>
  <si>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</si>
  <si>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</si>
  <si>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</si>
  <si>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</si>
  <si>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</si>
  <si>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</si>
  <si>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</si>
  <si>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</si>
  <si>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</si>
  <si>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</si>
  <si>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</si>
  <si>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</si>
  <si>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</si>
  <si>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</si>
  <si>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</si>
  <si>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</si>
  <si>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</si>
  <si>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</si>
  <si>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</si>
  <si>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</si>
  <si>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</si>
  <si>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</si>
  <si>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</si>
  <si>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</si>
  <si>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</si>
  <si>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</si>
  <si>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</si>
  <si>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</si>
  <si>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</si>
  <si>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</si>
  <si>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</si>
  <si>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</si>
  <si>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</si>
  <si>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</si>
  <si>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</si>
  <si>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</si>
  <si>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</si>
  <si>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</si>
  <si>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</si>
  <si>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</si>
  <si>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</si>
  <si>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</si>
  <si>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</si>
  <si>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</si>
  <si>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</si>
  <si>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</si>
  <si>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</si>
  <si>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</si>
  <si>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</si>
  <si>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</si>
  <si>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</si>
  <si>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</si>
  <si>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</si>
  <si>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</si>
  <si>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</si>
  <si>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</si>
  <si>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</si>
  <si>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</si>
  <si>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</si>
  <si>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</si>
  <si>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</si>
  <si>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</si>
  <si>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</si>
  <si>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</si>
  <si>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</si>
  <si>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</si>
  <si>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</si>
  <si>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</si>
  <si>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</si>
  <si>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</si>
  <si>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</si>
  <si>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</si>
  <si>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</si>
  <si>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</si>
  <si>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</si>
  <si>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</si>
  <si>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</si>
  <si>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</si>
  <si>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</si>
  <si>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</si>
  <si>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</si>
  <si>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</si>
  <si>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</si>
  <si>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</si>
  <si>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</si>
  <si>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</si>
  <si>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</si>
  <si>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</si>
  <si>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</si>
  <si>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</si>
  <si>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</si>
  <si>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</si>
  <si>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</si>
  <si>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</si>
  <si>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</si>
  <si>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</si>
  <si>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</si>
  <si>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</si>
  <si>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</si>
  <si>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</si>
  <si>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</si>
  <si>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</si>
  <si>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</si>
  <si>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</si>
  <si>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</si>
  <si>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</si>
  <si>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</si>
  <si>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</si>
  <si>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</si>
  <si>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</si>
  <si>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</si>
  <si>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</si>
  <si>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</si>
  <si>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</si>
  <si>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</si>
  <si>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</si>
  <si>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</si>
  <si>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</si>
  <si>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</si>
  <si>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</si>
  <si>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</si>
  <si>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</si>
  <si>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</si>
  <si>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</si>
  <si>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</si>
  <si>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</si>
  <si>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</si>
  <si>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</si>
  <si>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</si>
  <si>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</si>
  <si>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</si>
  <si>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</si>
  <si>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</si>
  <si>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</si>
  <si>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</si>
  <si>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</si>
  <si>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</si>
  <si>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</si>
  <si>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</si>
  <si>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</si>
  <si>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</si>
  <si>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</si>
  <si>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</si>
  <si>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</si>
  <si>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</si>
  <si>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</si>
  <si>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</si>
  <si>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</si>
  <si>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</si>
  <si>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</si>
  <si>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</si>
  <si>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</si>
  <si>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</si>
  <si>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</si>
  <si>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</si>
  <si>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</si>
  <si>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</si>
  <si>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</si>
  <si>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</si>
  <si>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</si>
  <si>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</si>
  <si>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</si>
  <si>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</si>
  <si>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</si>
  <si>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</si>
  <si>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</si>
  <si>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</si>
  <si>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</si>
  <si>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</si>
  <si>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</si>
  <si>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</si>
  <si>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</si>
  <si>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</si>
  <si>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</si>
  <si>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</si>
  <si>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</si>
  <si>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</si>
  <si>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</si>
  <si>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</si>
  <si>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</si>
  <si>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</si>
  <si>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</si>
  <si>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</si>
  <si>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</si>
  <si>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</si>
  <si>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</si>
  <si>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</si>
  <si>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</si>
  <si>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</si>
  <si>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</si>
  <si>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</si>
  <si>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</si>
  <si>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</si>
  <si>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</si>
  <si>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</si>
  <si>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</si>
  <si>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</si>
  <si>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</si>
  <si>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</si>
  <si>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</si>
  <si>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</si>
  <si>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</si>
  <si>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</si>
  <si>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</si>
  <si>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</si>
  <si>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</si>
  <si>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</si>
  <si>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</si>
  <si>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</si>
  <si>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</si>
  <si>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</si>
  <si>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</si>
  <si>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</si>
  <si>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</si>
  <si>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</si>
  <si>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</si>
  <si>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</si>
  <si>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</si>
  <si>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</si>
  <si>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</si>
  <si>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</si>
  <si>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</si>
  <si>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</si>
  <si>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</si>
  <si>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</si>
  <si>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</si>
  <si>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</si>
  <si>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</si>
  <si>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</si>
  <si>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</si>
  <si>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</si>
  <si>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</si>
  <si>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</si>
  <si>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</si>
  <si>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</si>
  <si>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</si>
  <si>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</si>
  <si>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</si>
  <si>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</si>
  <si>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</si>
  <si>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</si>
  <si>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</si>
  <si>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</si>
  <si>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</si>
  <si>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</si>
  <si>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</si>
  <si>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</si>
  <si>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</si>
  <si>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</si>
  <si>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</si>
  <si>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</si>
  <si>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</si>
  <si>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</si>
  <si>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</si>
  <si>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</si>
  <si>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</si>
  <si>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</si>
  <si>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</si>
  <si>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</si>
  <si>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</si>
  <si>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</si>
  <si>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</si>
  <si>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</si>
  <si>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</si>
  <si>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</si>
  <si>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</si>
  <si>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</si>
  <si>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</si>
  <si>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</si>
  <si>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</si>
  <si>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</si>
  <si>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</si>
  <si>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</si>
  <si>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</si>
  <si>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</si>
  <si>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</si>
  <si>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</si>
  <si>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</si>
  <si>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</si>
  <si>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</si>
  <si>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</si>
  <si>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</si>
  <si>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</si>
  <si>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</si>
  <si>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</si>
  <si>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</si>
  <si>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</si>
  <si>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</si>
  <si>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</si>
  <si>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</si>
  <si>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</si>
  <si>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</si>
  <si>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</si>
  <si>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</si>
  <si>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</si>
  <si>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</si>
  <si>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</si>
  <si>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</si>
  <si>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</si>
  <si>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</si>
  <si>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</si>
  <si>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</si>
  <si>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</si>
  <si>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</si>
  <si>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</si>
  <si>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</si>
  <si>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</si>
  <si>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</si>
  <si>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</si>
  <si>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</si>
  <si>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</si>
  <si>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</si>
  <si>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</si>
  <si>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</si>
  <si>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</si>
  <si>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</si>
  <si>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</si>
  <si>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</si>
  <si>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</si>
  <si>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</si>
  <si>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</si>
  <si>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</si>
  <si>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</si>
  <si>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</si>
  <si>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</si>
  <si>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</si>
  <si>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</si>
  <si>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</si>
  <si>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</si>
  <si>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</si>
  <si>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</si>
  <si>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</si>
  <si>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</si>
  <si>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</si>
  <si>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</si>
  <si>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</si>
  <si>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</si>
  <si>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</si>
  <si>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</si>
  <si>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</si>
  <si>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</si>
  <si>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</si>
  <si>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</si>
  <si>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</si>
  <si>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</si>
  <si>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</si>
  <si>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</si>
  <si>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</si>
  <si>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</si>
  <si>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</si>
  <si>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</si>
  <si>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</si>
  <si>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</si>
  <si>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</si>
  <si>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</si>
  <si>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</si>
  <si>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</si>
  <si>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</si>
  <si>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</si>
  <si>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</si>
  <si>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</si>
  <si>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</si>
  <si>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</si>
  <si>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</si>
  <si>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</si>
  <si>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</si>
  <si>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</si>
  <si>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</si>
  <si>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</si>
  <si>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</si>
  <si>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</si>
  <si>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</si>
  <si>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</si>
  <si>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</si>
  <si>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</si>
  <si>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</si>
  <si>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</si>
  <si>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</si>
  <si>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</si>
  <si>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</si>
  <si>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</si>
  <si>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</si>
  <si>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</si>
  <si>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</si>
  <si>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</si>
  <si>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</si>
  <si>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</si>
  <si>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</si>
  <si>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</si>
  <si>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</si>
  <si>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</si>
  <si>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</si>
  <si>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</si>
  <si>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</si>
  <si>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</si>
  <si>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</si>
  <si>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</si>
  <si>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</si>
  <si>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</si>
  <si>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</si>
  <si>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</si>
  <si>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</si>
  <si>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</si>
  <si>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</si>
  <si>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</si>
  <si>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</si>
  <si>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</si>
  <si>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</si>
  <si>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</si>
  <si>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</si>
  <si>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</si>
  <si>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</si>
  <si>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</si>
  <si>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</si>
  <si>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</si>
  <si>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</si>
  <si>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</si>
  <si>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</si>
  <si>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</si>
  <si>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</si>
  <si>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</si>
  <si>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</si>
  <si>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</si>
  <si>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</si>
  <si>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</si>
  <si>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</si>
  <si>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</si>
  <si>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</si>
  <si>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</si>
  <si>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</si>
  <si>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</si>
  <si>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</si>
  <si>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</si>
  <si>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</si>
  <si>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</si>
  <si>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</si>
  <si>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</si>
  <si>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</si>
  <si>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</si>
  <si>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</si>
  <si>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</si>
  <si>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</si>
  <si>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</si>
  <si>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</si>
  <si>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</si>
  <si>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</si>
  <si>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</si>
  <si>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</si>
  <si>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</si>
  <si>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</si>
  <si>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</si>
  <si>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</si>
  <si>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</si>
  <si>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</si>
  <si>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</si>
  <si>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</si>
  <si>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</si>
  <si>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</si>
  <si>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</si>
  <si>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</si>
  <si>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</si>
  <si>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</si>
  <si>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</si>
  <si>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</si>
  <si>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</si>
  <si>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</si>
  <si>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</si>
  <si>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</si>
  <si>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</si>
  <si>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</si>
  <si>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</si>
  <si>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</si>
  <si>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</si>
  <si>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</si>
  <si>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</si>
  <si>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</si>
  <si>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</si>
  <si>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</si>
  <si>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</si>
  <si>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</si>
  <si>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</si>
  <si>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</si>
  <si>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</si>
  <si>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</si>
  <si>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</si>
  <si>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</si>
  <si>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</si>
  <si>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</si>
  <si>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</si>
  <si>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</si>
  <si>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</si>
  <si>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</si>
  <si>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</si>
  <si>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</si>
  <si>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</si>
  <si>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</si>
  <si>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</si>
  <si>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</si>
  <si>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</si>
  <si>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</si>
  <si>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</si>
  <si>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</si>
  <si>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</si>
  <si>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</si>
  <si>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</si>
  <si>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</si>
  <si>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</si>
  <si>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</si>
  <si>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</si>
  <si>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</si>
  <si>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</si>
  <si>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</si>
  <si>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</si>
  <si>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</si>
  <si>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</si>
  <si>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</si>
  <si>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</si>
  <si>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</si>
  <si>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</si>
  <si>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</si>
  <si>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</si>
  <si>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</si>
  <si>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</si>
  <si>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</si>
  <si>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</si>
  <si>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</si>
  <si>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</si>
  <si>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</si>
  <si>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</si>
  <si>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</si>
  <si>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</si>
  <si>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</si>
  <si>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</si>
  <si>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</si>
  <si>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</si>
  <si>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</si>
  <si>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</si>
  <si>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</si>
  <si>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</si>
  <si>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</si>
  <si>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</si>
  <si>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</si>
  <si>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</si>
  <si>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</si>
  <si>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</si>
  <si>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</si>
  <si>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</si>
  <si>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</si>
  <si>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</si>
  <si>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</si>
  <si>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</si>
  <si>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</si>
  <si>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</si>
  <si>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</si>
  <si>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</si>
  <si>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</si>
  <si>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</si>
  <si>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</si>
  <si>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</si>
  <si>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</si>
  <si>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</si>
  <si>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</si>
  <si>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</si>
  <si>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</si>
  <si>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</si>
  <si>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</si>
  <si>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</si>
  <si>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</si>
  <si>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</si>
  <si>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</si>
  <si>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</si>
  <si>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</si>
  <si>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</si>
  <si>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</si>
  <si>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</si>
  <si>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</si>
  <si>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</si>
  <si>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</si>
  <si>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</si>
  <si>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</si>
  <si>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</si>
  <si>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</si>
  <si>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</si>
  <si>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</si>
  <si>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</si>
  <si>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</si>
  <si>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</si>
  <si>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</si>
  <si>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</si>
  <si>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</si>
  <si>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</si>
  <si>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</si>
  <si>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</si>
  <si>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</si>
  <si>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</si>
  <si>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</si>
  <si>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</si>
  <si>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</si>
  <si>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</si>
  <si>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</si>
  <si>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</si>
  <si>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</si>
  <si>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</si>
  <si>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</si>
  <si>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</si>
  <si>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</si>
  <si>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</si>
  <si>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</si>
  <si>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</si>
  <si>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</si>
  <si>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</si>
  <si>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</si>
  <si>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</si>
  <si>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</si>
  <si>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</si>
  <si>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</si>
  <si>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</si>
  <si>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</si>
  <si>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</si>
  <si>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</si>
  <si>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</si>
  <si>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</si>
  <si>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</si>
  <si>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</si>
  <si>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</si>
  <si>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</si>
  <si>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</si>
  <si>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</si>
  <si>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</si>
  <si>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</si>
  <si>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</si>
  <si>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</si>
  <si>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</si>
  <si>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</si>
  <si>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</si>
  <si>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</si>
  <si>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</si>
  <si>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</si>
  <si>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</si>
  <si>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</si>
  <si>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</si>
  <si>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</si>
  <si>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</si>
  <si>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</si>
  <si>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</si>
  <si>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</si>
  <si>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</si>
  <si>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</si>
  <si>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</si>
  <si>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</si>
  <si>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</si>
  <si>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</si>
  <si>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</si>
  <si>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</si>
  <si>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</si>
  <si>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</si>
  <si>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</si>
  <si>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</si>
  <si>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</si>
  <si>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</si>
  <si>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</si>
  <si>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</si>
  <si>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</si>
  <si>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</si>
  <si>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</si>
  <si>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</si>
  <si>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</si>
  <si>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</si>
  <si>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</si>
  <si>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</si>
  <si>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</si>
  <si>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</si>
  <si>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</si>
  <si>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</si>
  <si>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</si>
  <si>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</si>
  <si>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</si>
  <si>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</si>
  <si>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</si>
  <si>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</si>
  <si>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</si>
  <si>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</si>
  <si>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</si>
  <si>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</si>
  <si>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</si>
  <si>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</si>
  <si>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</si>
  <si>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</si>
  <si>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</si>
  <si>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</si>
  <si>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</si>
  <si>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</si>
  <si>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</si>
  <si>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</si>
  <si>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</si>
  <si>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</si>
  <si>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</si>
  <si>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</si>
  <si>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</si>
  <si>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</si>
  <si>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</si>
  <si>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</si>
  <si>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</si>
  <si>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</si>
  <si>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</si>
  <si>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</si>
  <si>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</si>
  <si>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</si>
  <si>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</si>
  <si>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</si>
  <si>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</si>
  <si>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</si>
  <si>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</si>
  <si>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</si>
  <si>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</si>
  <si>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</si>
  <si>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</si>
  <si>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</si>
  <si>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</si>
  <si>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</si>
  <si>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</si>
  <si>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</si>
  <si>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</si>
  <si>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</si>
  <si>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</si>
  <si>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</si>
  <si>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</si>
  <si>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</si>
  <si>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</si>
  <si>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</si>
  <si>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</si>
  <si>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</si>
  <si>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</si>
  <si>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</si>
  <si>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</si>
  <si>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</si>
  <si>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</si>
  <si>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</si>
  <si>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</si>
  <si>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</si>
  <si>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</si>
  <si>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</si>
  <si>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</si>
  <si>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</si>
  <si>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</si>
  <si>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</si>
  <si>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</si>
  <si>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</si>
  <si>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</si>
  <si>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</si>
  <si>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</si>
  <si>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</si>
  <si>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</si>
  <si>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</si>
  <si>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</si>
  <si>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</si>
  <si>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</si>
  <si>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</si>
  <si>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</si>
  <si>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</si>
  <si>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</si>
  <si>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</si>
  <si>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</si>
  <si>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</si>
  <si>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</si>
  <si>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</si>
  <si>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</si>
  <si>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</si>
  <si>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</si>
  <si>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</si>
  <si>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</si>
  <si>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</si>
  <si>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</si>
  <si>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</si>
  <si>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</si>
  <si>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</si>
  <si>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</si>
  <si>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</si>
  <si>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</si>
  <si>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</si>
  <si>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</si>
  <si>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</si>
  <si>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</si>
  <si>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</si>
  <si>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</si>
  <si>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</si>
  <si>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</si>
  <si>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</si>
  <si>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</si>
  <si>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</si>
  <si>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</si>
  <si>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</si>
  <si>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</si>
  <si>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</si>
  <si>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</si>
  <si>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</si>
  <si>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</si>
  <si>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</si>
  <si>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</si>
  <si>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</si>
  <si>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</si>
  <si>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</si>
  <si>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</si>
  <si>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</si>
  <si>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</si>
  <si>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</si>
  <si>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</si>
  <si>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</si>
  <si>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</si>
  <si>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</si>
  <si>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</si>
  <si>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</si>
  <si>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</si>
  <si>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</si>
  <si>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</si>
  <si>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</si>
  <si>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</si>
  <si>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</si>
  <si>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</si>
  <si>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</si>
  <si>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</si>
  <si>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</si>
  <si>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</si>
  <si>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</si>
  <si>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</si>
  <si>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</si>
  <si>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</si>
  <si>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</si>
  <si>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</si>
  <si>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</si>
  <si>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</si>
  <si>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</si>
  <si>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</si>
  <si>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</si>
  <si>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</si>
  <si>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</si>
  <si>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</si>
  <si>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</si>
  <si>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</si>
  <si>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</si>
  <si>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</si>
  <si>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</si>
  <si>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</si>
  <si>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</si>
  <si>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</si>
  <si>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</si>
  <si>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</si>
  <si>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</si>
  <si>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</si>
  <si>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</si>
  <si>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</si>
  <si>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</si>
  <si>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</si>
  <si>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</si>
  <si>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</si>
  <si>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</si>
  <si>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</si>
  <si>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</si>
  <si>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</si>
  <si>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</si>
  <si>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</si>
  <si>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</si>
  <si>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</si>
  <si>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</si>
  <si>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</si>
  <si>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</si>
  <si>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</si>
  <si>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</si>
  <si>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</si>
  <si>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</si>
  <si>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</si>
  <si>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</si>
  <si>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</si>
  <si>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</si>
  <si>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</si>
  <si>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</si>
  <si>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</si>
  <si>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</si>
  <si>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</si>
  <si>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</si>
  <si>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</si>
  <si>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</si>
  <si>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</si>
  <si>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</si>
  <si>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</si>
  <si>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</si>
  <si>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</si>
  <si>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</si>
  <si>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</si>
  <si>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</si>
  <si>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</si>
  <si>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</si>
  <si>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</si>
  <si>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</si>
  <si>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</si>
  <si>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</si>
  <si>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</si>
  <si>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</si>
  <si>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</si>
  <si>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</si>
  <si>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</si>
  <si>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</si>
  <si>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</si>
  <si>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</si>
  <si>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</si>
  <si>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</si>
  <si>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</si>
  <si>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</si>
  <si>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</si>
  <si>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</si>
  <si>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</si>
  <si>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</si>
  <si>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</si>
  <si>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</si>
  <si>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</si>
  <si>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</si>
  <si>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</si>
  <si>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</si>
  <si>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</si>
  <si>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</si>
  <si>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</si>
  <si>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</si>
  <si>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</si>
  <si>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</si>
  <si>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</si>
  <si>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</si>
  <si>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</si>
  <si>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</si>
  <si>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</si>
  <si>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</si>
  <si>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</si>
  <si>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</si>
  <si>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</si>
  <si>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</si>
  <si>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</si>
  <si>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</si>
  <si>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</si>
  <si>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</si>
  <si>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</si>
  <si>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</si>
  <si>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</si>
  <si>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</si>
  <si>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</si>
  <si>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</si>
  <si>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</si>
  <si>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</si>
  <si>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</si>
  <si>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</si>
  <si>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</si>
  <si>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</si>
  <si>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</si>
  <si>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</si>
  <si>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</si>
  <si>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</si>
  <si>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</si>
  <si>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</si>
  <si>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</si>
  <si>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</si>
  <si>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</si>
  <si>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</si>
  <si>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</si>
  <si>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</si>
  <si>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</si>
  <si>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</si>
  <si>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</si>
  <si>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</si>
  <si>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</si>
  <si>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</si>
  <si>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</si>
  <si>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</si>
  <si>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</si>
  <si>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</si>
  <si>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</si>
  <si>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</si>
  <si>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</si>
  <si>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</si>
  <si>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</si>
  <si>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</si>
  <si>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</si>
  <si>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</si>
  <si>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</si>
  <si>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</si>
  <si>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</si>
  <si>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</si>
  <si>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</si>
  <si>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</si>
  <si>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</si>
  <si>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</si>
  <si>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</si>
  <si>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</si>
  <si>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</si>
  <si>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</si>
  <si>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</si>
  <si>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</si>
  <si>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</si>
  <si>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</si>
  <si>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</si>
  <si>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</si>
  <si>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</si>
  <si>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</si>
  <si>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</si>
  <si>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</si>
  <si>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</si>
  <si>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</si>
  <si>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</si>
  <si>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</si>
  <si>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</si>
  <si>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</si>
  <si>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</si>
  <si>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</si>
  <si>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</si>
  <si>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</si>
  <si>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</si>
  <si>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</si>
  <si>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</si>
  <si>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</si>
  <si>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</si>
  <si>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</si>
  <si>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</si>
  <si>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</si>
  <si>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</si>
  <si>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</si>
  <si>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</si>
  <si>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</si>
  <si>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</si>
  <si>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</si>
  <si>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</si>
  <si>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</si>
  <si>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</si>
  <si>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</si>
  <si>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</si>
  <si>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</si>
  <si>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</si>
  <si>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</si>
  <si>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</si>
  <si>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</si>
  <si>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</si>
  <si>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</si>
  <si>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</si>
  <si>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</si>
  <si>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</si>
  <si>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</si>
  <si>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</si>
  <si>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</si>
  <si>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</si>
  <si>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</si>
  <si>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</si>
  <si>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</si>
  <si>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</si>
  <si>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</si>
  <si>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</si>
  <si>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</si>
  <si>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</si>
  <si>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</si>
  <si>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</si>
  <si>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</si>
  <si>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</si>
  <si>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</si>
  <si>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</si>
  <si>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</si>
  <si>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</si>
  <si>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</si>
  <si>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</si>
  <si>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</si>
  <si>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</si>
  <si>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</si>
  <si>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</si>
  <si>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</si>
  <si>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</si>
  <si>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</si>
  <si>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</si>
  <si>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</si>
  <si>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</si>
  <si>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</si>
  <si>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</si>
  <si>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</si>
  <si>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</si>
  <si>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</si>
  <si>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</si>
  <si>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</si>
  <si>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</si>
  <si>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</si>
  <si>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</si>
  <si>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</si>
  <si>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</si>
  <si>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</si>
  <si>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</si>
  <si>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</si>
  <si>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</si>
  <si>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</si>
  <si>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</si>
  <si>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</si>
  <si>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</si>
  <si>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</si>
  <si>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</si>
  <si>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</si>
  <si>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</si>
  <si>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</si>
  <si>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</si>
  <si>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</si>
  <si>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</si>
  <si>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</si>
  <si>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</si>
  <si>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</si>
  <si>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</si>
  <si>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</si>
  <si>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</si>
  <si>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</si>
  <si>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</si>
  <si>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</si>
  <si>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</si>
  <si>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</si>
  <si>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</si>
  <si>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</si>
  <si>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</si>
  <si>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</si>
  <si>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</si>
  <si>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</si>
  <si>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</si>
  <si>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</si>
  <si>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</si>
  <si>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</si>
  <si>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</si>
  <si>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</si>
  <si>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</si>
  <si>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</si>
  <si>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</si>
  <si>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</si>
  <si>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</si>
  <si>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</si>
  <si>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</si>
  <si>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</si>
  <si>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</si>
  <si>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</si>
  <si>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</si>
  <si>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</si>
  <si>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</si>
  <si>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</si>
  <si>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</si>
  <si>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</si>
  <si>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</si>
  <si>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</si>
  <si>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</si>
  <si>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</si>
  <si>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</si>
  <si>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</si>
  <si>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</si>
  <si>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</si>
  <si>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</si>
  <si>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</si>
  <si>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</si>
  <si>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</si>
  <si>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</si>
  <si>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</si>
  <si>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</si>
  <si>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</si>
  <si>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</si>
  <si>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</si>
  <si>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</si>
  <si>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</si>
  <si>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</si>
  <si>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</si>
  <si>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</si>
  <si>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</si>
  <si>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</si>
  <si>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</si>
  <si>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</si>
  <si>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</si>
  <si>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</si>
  <si>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</si>
  <si>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</si>
  <si>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</si>
  <si>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</si>
  <si>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</si>
  <si>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</si>
  <si>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</si>
  <si>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</si>
  <si>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</si>
  <si>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</si>
  <si>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</si>
  <si>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</si>
  <si>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</si>
  <si>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</si>
  <si>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</si>
  <si>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</si>
  <si>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</si>
  <si>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</si>
  <si>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</si>
  <si>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</si>
  <si>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</si>
  <si>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</si>
  <si>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</si>
  <si>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</si>
  <si>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</si>
  <si>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</si>
  <si>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</si>
  <si>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</si>
  <si>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</si>
  <si>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</si>
  <si>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</si>
  <si>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</si>
  <si>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</si>
  <si>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</si>
  <si>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</si>
  <si>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</si>
  <si>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</si>
  <si>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</si>
  <si>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</si>
  <si>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</si>
  <si>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</si>
  <si>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</si>
  <si>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</si>
  <si>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</si>
  <si>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</si>
  <si>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</si>
  <si>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</si>
  <si>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</si>
  <si>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</si>
  <si>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</si>
  <si>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</si>
  <si>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</si>
  <si>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</si>
  <si>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</si>
  <si>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</si>
  <si>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</si>
  <si>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</si>
  <si>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</si>
  <si>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</si>
  <si>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</si>
  <si>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</si>
  <si>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</si>
  <si>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</si>
  <si>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</si>
  <si>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</si>
  <si>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</si>
  <si>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</si>
  <si>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</si>
  <si>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</si>
  <si>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</si>
  <si>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</si>
  <si>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</si>
  <si>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</si>
  <si>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</si>
  <si>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</si>
  <si>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</si>
  <si>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</si>
  <si>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</si>
  <si>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</si>
  <si>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</si>
  <si>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</si>
  <si>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</si>
  <si>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</si>
  <si>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</si>
  <si>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</si>
  <si>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</si>
  <si>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</si>
  <si>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</si>
  <si>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</si>
  <si>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</si>
  <si>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</si>
  <si>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</si>
  <si>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</si>
  <si>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</si>
  <si>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</si>
  <si>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</si>
  <si>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</si>
  <si>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</si>
  <si>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</si>
  <si>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</si>
  <si>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</si>
  <si>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</si>
  <si>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</si>
  <si>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</si>
  <si>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</si>
  <si>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</si>
  <si>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</si>
  <si>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</si>
  <si>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</si>
  <si>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</si>
  <si>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</si>
  <si>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</si>
  <si>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</si>
  <si>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</si>
  <si>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</si>
  <si>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</si>
  <si>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</si>
  <si>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</si>
  <si>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</si>
  <si>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</si>
  <si>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</si>
  <si>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</si>
  <si>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</si>
  <si>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</si>
  <si>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</si>
  <si>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</si>
  <si>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</si>
  <si>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</si>
  <si>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</si>
  <si>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</si>
  <si>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</si>
  <si>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</si>
  <si>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</si>
  <si>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</si>
  <si>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</si>
  <si>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</si>
  <si>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</si>
  <si>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</si>
  <si>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</si>
  <si>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</si>
  <si>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</si>
  <si>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</si>
  <si>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</si>
  <si>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</si>
  <si>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</si>
  <si>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</si>
  <si>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</si>
  <si>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</si>
  <si>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</si>
  <si>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</si>
  <si>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</si>
  <si>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</si>
  <si>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</si>
  <si>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</si>
  <si>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</si>
  <si>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</si>
  <si>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</si>
  <si>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</si>
  <si>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</si>
  <si>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</si>
  <si>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</si>
  <si>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</si>
  <si>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</si>
  <si>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</si>
  <si>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</si>
  <si>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</si>
  <si>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</si>
  <si>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</si>
  <si>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</si>
  <si>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</si>
  <si>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</si>
  <si>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</si>
  <si>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</si>
  <si>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</si>
  <si>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</si>
  <si>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</si>
  <si>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</si>
  <si>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</si>
  <si>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</si>
  <si>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</si>
  <si>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</si>
  <si>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</si>
  <si>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</si>
  <si>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</si>
  <si>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</si>
  <si>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</si>
  <si>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</si>
  <si>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</si>
  <si>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</si>
  <si>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</si>
  <si>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</si>
  <si>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</si>
  <si>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</si>
  <si>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</si>
  <si>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</si>
  <si>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</si>
  <si>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</si>
  <si>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</si>
  <si>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</si>
  <si>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</si>
  <si>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</si>
  <si>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</si>
  <si>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</si>
  <si>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</si>
  <si>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</si>
  <si>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</si>
  <si>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</si>
  <si>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</si>
  <si>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</si>
  <si>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</si>
  <si>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</si>
  <si>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</si>
  <si>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</si>
  <si>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</si>
  <si>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</si>
  <si>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</si>
  <si>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</si>
  <si>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</si>
  <si>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</si>
  <si>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</si>
  <si>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</si>
  <si>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</si>
  <si>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</si>
  <si>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</si>
  <si>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</si>
  <si>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</si>
  <si>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</si>
  <si>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</si>
  <si>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</si>
  <si>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</si>
  <si>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</si>
  <si>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</si>
  <si>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</si>
  <si>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</si>
  <si>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</si>
  <si>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</si>
  <si>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</si>
  <si>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</si>
  <si>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</si>
  <si>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</si>
  <si>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</si>
  <si>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</si>
  <si>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</si>
  <si>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</si>
  <si>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</si>
  <si>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</si>
  <si>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</si>
  <si>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</si>
  <si>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</si>
  <si>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</si>
  <si>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</si>
  <si>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</si>
  <si>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</si>
  <si>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</si>
  <si>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</si>
  <si>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</si>
  <si>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</si>
  <si>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</si>
  <si>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</si>
  <si>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</si>
  <si>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</si>
  <si>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</si>
  <si>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</si>
  <si>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</si>
  <si>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</si>
  <si>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</si>
  <si>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</si>
  <si>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</si>
  <si>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</si>
  <si>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</si>
  <si>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</si>
  <si>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</si>
  <si>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</si>
  <si>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</si>
  <si>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</si>
  <si>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</si>
  <si>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</si>
  <si>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</si>
  <si>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</si>
  <si>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</si>
  <si>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</si>
  <si>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</si>
  <si>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</si>
  <si>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</si>
  <si>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</si>
  <si>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</si>
  <si>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</si>
  <si>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</si>
  <si>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</si>
  <si>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</si>
  <si>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</si>
  <si>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</si>
  <si>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</si>
  <si>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</si>
  <si>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</si>
  <si>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</si>
  <si>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</si>
  <si>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</si>
  <si>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</si>
  <si>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</si>
  <si>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</si>
  <si>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</si>
  <si>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</si>
  <si>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</si>
  <si>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</si>
  <si>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</si>
  <si>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</si>
  <si>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</si>
  <si>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</si>
  <si>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</si>
  <si>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</si>
  <si>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</si>
  <si>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</si>
  <si>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</si>
  <si>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</si>
  <si>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</si>
  <si>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</si>
  <si>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</si>
  <si>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</si>
  <si>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</si>
  <si>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</si>
  <si>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</si>
  <si>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</si>
  <si>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</si>
  <si>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</si>
  <si>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</si>
  <si>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</si>
  <si>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</si>
  <si>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</si>
  <si>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</si>
  <si>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</si>
  <si>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</si>
  <si>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</si>
  <si>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</si>
  <si>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</si>
  <si>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</si>
  <si>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</si>
  <si>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</si>
  <si>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</si>
  <si>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</si>
  <si>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</si>
  <si>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</si>
  <si>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</si>
  <si>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</si>
  <si>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</si>
  <si>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</si>
  <si>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</si>
  <si>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</si>
  <si>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</si>
  <si>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</si>
  <si>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</si>
  <si>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</si>
  <si>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</si>
  <si>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</si>
  <si>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</si>
  <si>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</si>
  <si>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</si>
  <si>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</si>
  <si>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</si>
  <si>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</si>
  <si>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</si>
  <si>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</si>
  <si>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</si>
  <si>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</si>
  <si>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</si>
  <si>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</si>
  <si>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</si>
  <si>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</si>
  <si>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</si>
  <si>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</si>
  <si>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</si>
  <si>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</si>
  <si>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</si>
  <si>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</si>
  <si>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</si>
  <si>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</si>
  <si>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</si>
  <si>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</si>
  <si>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</si>
  <si>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</si>
  <si>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</si>
  <si>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</si>
  <si>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</si>
  <si>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</si>
  <si>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</si>
  <si>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</si>
  <si>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</si>
  <si>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</si>
  <si>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</si>
  <si>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</si>
  <si>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</si>
  <si>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</si>
  <si>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</si>
  <si>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</si>
  <si>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</si>
  <si>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</si>
  <si>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</si>
  <si>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</si>
  <si>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</si>
  <si>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</si>
  <si>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</si>
  <si>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</si>
  <si>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</si>
  <si>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</si>
  <si>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</si>
  <si>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</si>
  <si>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</si>
  <si>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</si>
  <si>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</si>
  <si>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</si>
  <si>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</si>
  <si>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</si>
  <si>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</si>
  <si>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</si>
  <si>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</si>
  <si>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</si>
  <si>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</si>
  <si>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</si>
  <si>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</si>
  <si>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</si>
  <si>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</si>
  <si>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</si>
  <si>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</si>
  <si>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</si>
  <si>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</si>
  <si>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</si>
  <si>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</si>
  <si>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</si>
  <si>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</si>
  <si>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</si>
  <si>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</si>
  <si>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</si>
  <si>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</si>
  <si>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</si>
  <si>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</si>
  <si>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</si>
  <si>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</si>
  <si>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</si>
  <si>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</si>
  <si>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</si>
  <si>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</si>
  <si>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</si>
  <si>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</si>
  <si>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</si>
  <si>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</si>
  <si>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</si>
  <si>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</si>
  <si>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</si>
  <si>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</si>
  <si>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</si>
  <si>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</si>
  <si>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</si>
  <si>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</si>
  <si>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</si>
  <si>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</si>
  <si>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</si>
  <si>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</si>
  <si>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</si>
  <si>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</si>
  <si>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</si>
  <si>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</si>
  <si>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</si>
  <si>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</si>
  <si>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</si>
  <si>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</si>
  <si>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</si>
  <si>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</si>
  <si>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</si>
  <si>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</si>
  <si>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</si>
  <si>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</si>
  <si>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</si>
  <si>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</si>
  <si>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</si>
  <si>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</si>
  <si>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</si>
  <si>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</si>
  <si>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</si>
  <si>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</si>
  <si>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</si>
  <si>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</si>
  <si>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</si>
  <si>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</si>
  <si>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</si>
  <si>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</si>
  <si>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</si>
  <si>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</si>
  <si>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</si>
  <si>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</si>
  <si>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</si>
  <si>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</si>
  <si>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</si>
  <si>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</si>
  <si>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</si>
  <si>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</si>
  <si>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</si>
  <si>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</si>
  <si>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</si>
  <si>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</si>
  <si>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</si>
  <si>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</si>
  <si>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</si>
  <si>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</si>
  <si>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</si>
  <si>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</si>
  <si>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</si>
  <si>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</si>
  <si>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</si>
  <si>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</si>
  <si>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</si>
  <si>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</si>
  <si>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</si>
  <si>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</si>
  <si>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</si>
  <si>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</si>
  <si>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</si>
  <si>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</si>
  <si>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</si>
  <si>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</si>
  <si>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</si>
  <si>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</si>
  <si>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</si>
  <si>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</si>
  <si>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</si>
  <si>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</si>
  <si>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</si>
  <si>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</si>
  <si>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</si>
  <si>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</si>
  <si>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</si>
  <si>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</si>
  <si>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</si>
  <si>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</si>
  <si>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</si>
  <si>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</si>
  <si>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</si>
  <si>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</si>
  <si>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</si>
  <si>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</si>
  <si>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</si>
  <si>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</si>
  <si>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</si>
  <si>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</si>
  <si>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</si>
  <si>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</si>
  <si>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</si>
  <si>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</si>
  <si>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</si>
  <si>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</si>
  <si>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</si>
  <si>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</si>
  <si>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</si>
  <si>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</si>
  <si>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</si>
  <si>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</si>
  <si>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</si>
  <si>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</si>
  <si>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</si>
  <si>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</si>
  <si>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</si>
  <si>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</si>
  <si>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</si>
  <si>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</si>
  <si>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</si>
  <si>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</si>
  <si>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</si>
  <si>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</si>
  <si>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</si>
  <si>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</si>
  <si>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</si>
  <si>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</si>
  <si>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</si>
  <si>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</si>
  <si>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</si>
  <si>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</si>
  <si>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</si>
  <si>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</si>
  <si>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</si>
  <si>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</si>
  <si>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</si>
  <si>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</si>
  <si>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</si>
  <si>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</si>
  <si>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</si>
  <si>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</si>
  <si>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</si>
  <si>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</si>
  <si>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</si>
  <si>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</si>
  <si>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</si>
  <si>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</si>
  <si>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</si>
  <si>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</si>
  <si>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</si>
  <si>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</si>
  <si>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</si>
  <si>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</si>
  <si>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</si>
  <si>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</si>
  <si>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</si>
  <si>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</si>
  <si>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</si>
  <si>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</si>
  <si>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</si>
  <si>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</si>
  <si>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</si>
  <si>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</si>
  <si>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</si>
  <si>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</si>
  <si>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</si>
  <si>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</si>
  <si>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</si>
  <si>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</si>
  <si>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</si>
  <si>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</si>
  <si>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</si>
  <si>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</si>
  <si>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</si>
  <si>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</si>
  <si>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</si>
  <si>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</si>
  <si>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</si>
  <si>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</si>
  <si>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</si>
  <si>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</si>
  <si>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</si>
  <si>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</si>
  <si>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</si>
  <si>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</si>
  <si>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</si>
  <si>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</si>
  <si>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</si>
  <si>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</si>
  <si>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</si>
  <si>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</si>
  <si>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</si>
  <si>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</si>
  <si>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</si>
  <si>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</si>
  <si>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</si>
  <si>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</si>
  <si>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</si>
  <si>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</si>
  <si>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</si>
  <si>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</si>
  <si>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</si>
  <si>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</si>
  <si>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</si>
  <si>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</si>
  <si>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</si>
  <si>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</si>
  <si>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</si>
  <si>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</si>
  <si>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</si>
  <si>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</si>
  <si>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</si>
  <si>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</si>
  <si>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</si>
  <si>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</si>
  <si>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</si>
  <si>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</si>
  <si>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</si>
  <si>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</si>
  <si>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</si>
  <si>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</si>
  <si>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</si>
  <si>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</si>
  <si>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</si>
  <si>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</si>
  <si>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</si>
  <si>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</si>
  <si>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</si>
  <si>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</si>
  <si>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</si>
  <si>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</si>
  <si>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</si>
  <si>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</si>
  <si>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</si>
  <si>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</si>
  <si>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</si>
  <si>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</si>
  <si>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</si>
  <si>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</si>
  <si>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</si>
  <si>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</si>
  <si>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</si>
  <si>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</si>
  <si>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</si>
  <si>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</si>
  <si>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</si>
  <si>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</si>
  <si>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</si>
  <si>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</si>
  <si>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</si>
  <si>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</si>
  <si>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</si>
  <si>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</si>
  <si>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</si>
  <si>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</si>
  <si>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</si>
  <si>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</si>
  <si>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</si>
  <si>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</si>
  <si>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</si>
  <si>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</si>
  <si>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</si>
  <si>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</si>
  <si>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</si>
  <si>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</si>
  <si>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</si>
  <si>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</si>
  <si>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</si>
  <si>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</si>
  <si>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</si>
  <si>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</si>
  <si>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</si>
  <si>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</si>
  <si>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</si>
  <si>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</si>
  <si>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</si>
  <si>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</si>
  <si>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</si>
  <si>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</si>
  <si>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</si>
  <si>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</si>
  <si>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</si>
  <si>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</si>
  <si>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</si>
  <si>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</si>
  <si>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</si>
  <si>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</si>
  <si>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</si>
  <si>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</si>
  <si>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</si>
  <si>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</si>
  <si>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</si>
  <si>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</si>
  <si>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</si>
  <si>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</si>
  <si>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</si>
  <si>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</si>
  <si>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</si>
  <si>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</si>
  <si>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</si>
  <si>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</si>
  <si>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</si>
  <si>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</si>
  <si>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</si>
  <si>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</si>
  <si>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</si>
  <si>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</si>
  <si>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</si>
  <si>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</si>
  <si>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</si>
  <si>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</si>
  <si>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</si>
  <si>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</si>
  <si>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</si>
  <si>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</si>
  <si>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</si>
  <si>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</si>
  <si>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</si>
  <si>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</si>
  <si>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</si>
  <si>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</si>
  <si>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</si>
  <si>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</si>
  <si>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</si>
  <si>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</si>
  <si>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</si>
  <si>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</si>
  <si>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</si>
  <si>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</si>
  <si>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</si>
  <si>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</si>
  <si>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</si>
  <si>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</si>
  <si>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</si>
  <si>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</si>
  <si>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</si>
  <si>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</si>
  <si>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</si>
  <si>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</si>
  <si>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</si>
  <si>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</si>
  <si>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</si>
  <si>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</si>
  <si>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</si>
  <si>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</si>
  <si>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</si>
  <si>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</si>
  <si>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</si>
  <si>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</si>
  <si>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</si>
  <si>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</si>
  <si>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</si>
  <si>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</si>
  <si>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</si>
  <si>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</si>
  <si>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</si>
  <si>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</si>
  <si>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</si>
  <si>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</si>
  <si>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</si>
  <si>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</si>
  <si>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</si>
  <si>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</si>
  <si>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</si>
  <si>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</si>
  <si>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</si>
  <si>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</si>
  <si>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</si>
  <si>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</si>
  <si>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</si>
  <si>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</si>
  <si>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</si>
  <si>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</si>
  <si>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</si>
  <si>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</si>
  <si>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</si>
  <si>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</si>
  <si>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</si>
  <si>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</si>
  <si>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</si>
  <si>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</si>
  <si>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</si>
  <si>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</si>
  <si>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</si>
  <si>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</si>
  <si>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</si>
  <si>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</si>
  <si>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</si>
  <si>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</si>
  <si>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</si>
  <si>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</si>
  <si>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</si>
  <si>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</si>
  <si>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</si>
  <si>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</si>
  <si>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</si>
  <si>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</si>
  <si>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</si>
  <si>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</si>
  <si>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</si>
  <si>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</si>
  <si>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</si>
  <si>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</si>
  <si>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</si>
  <si>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</si>
  <si>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</si>
  <si>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</si>
  <si>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</si>
  <si>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</si>
  <si>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</si>
  <si>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</si>
  <si>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</si>
  <si>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</si>
  <si>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</si>
  <si>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</si>
  <si>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</si>
  <si>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</si>
  <si>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</si>
  <si>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</si>
  <si>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</si>
  <si>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</si>
  <si>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</si>
  <si>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</si>
  <si>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</si>
  <si>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</si>
  <si>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</si>
  <si>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</si>
  <si>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</si>
  <si>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</si>
  <si>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</si>
  <si>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</si>
  <si>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</si>
  <si>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</si>
  <si>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</si>
  <si>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</si>
  <si>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</si>
  <si>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</si>
  <si>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</si>
  <si>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</si>
  <si>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</si>
  <si>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</si>
  <si>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</si>
  <si>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</si>
  <si>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</si>
  <si>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</si>
  <si>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</si>
  <si>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</si>
  <si>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</si>
  <si>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</si>
  <si>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</si>
  <si>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</si>
  <si>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</si>
  <si>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</si>
  <si>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</si>
  <si>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</si>
  <si>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</si>
  <si>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</si>
  <si>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</si>
  <si>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</si>
  <si>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</si>
  <si>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</si>
  <si>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</si>
  <si>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</si>
  <si>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</si>
  <si>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</si>
  <si>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</si>
  <si>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</si>
  <si>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</si>
  <si>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</si>
  <si>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</si>
  <si>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</si>
  <si>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</si>
  <si>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</si>
  <si>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</si>
  <si>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</si>
  <si>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</si>
  <si>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</si>
  <si>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</si>
  <si>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</si>
  <si>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</si>
  <si>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</si>
  <si>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</si>
  <si>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</si>
  <si>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</si>
  <si>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</si>
  <si>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</si>
  <si>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</si>
  <si>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</si>
  <si>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</si>
  <si>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</si>
  <si>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</si>
  <si>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</si>
  <si>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</si>
  <si>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</si>
  <si>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</si>
  <si>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</si>
  <si>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</si>
  <si>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</si>
  <si>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</si>
  <si>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</si>
  <si>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</si>
  <si>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</si>
  <si>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</si>
  <si>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</si>
  <si>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</si>
  <si>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</si>
  <si>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</si>
  <si>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</si>
  <si>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</si>
  <si>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</si>
  <si>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</si>
  <si>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</si>
  <si>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</si>
  <si>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</si>
  <si>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</si>
  <si>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</si>
  <si>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</si>
  <si>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</si>
  <si>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</si>
  <si>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</si>
  <si>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</si>
  <si>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</si>
  <si>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</si>
  <si>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</si>
  <si>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</si>
  <si>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</si>
  <si>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</si>
  <si>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</si>
  <si>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</si>
  <si>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</si>
  <si>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</si>
  <si>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</si>
  <si>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</si>
  <si>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</si>
  <si>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</si>
  <si>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</si>
  <si>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</si>
  <si>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</si>
  <si>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</si>
  <si>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</si>
  <si>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</si>
  <si>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</si>
  <si>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</si>
  <si>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</si>
  <si>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</si>
  <si>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</si>
  <si>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</si>
  <si>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</si>
  <si>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</si>
  <si>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</si>
  <si>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</si>
  <si>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</si>
  <si>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</si>
  <si>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</si>
  <si>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</si>
  <si>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</si>
  <si>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</si>
  <si>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</si>
  <si>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</si>
  <si>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</si>
  <si>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</si>
  <si>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</si>
  <si>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</si>
  <si>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</si>
  <si>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</si>
  <si>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</si>
  <si>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</si>
  <si>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</si>
  <si>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</si>
  <si>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</si>
  <si>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</si>
  <si>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</si>
  <si>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</si>
  <si>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</si>
  <si>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</si>
  <si>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</si>
  <si>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</si>
  <si>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</si>
  <si>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</si>
  <si>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</si>
  <si>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</si>
  <si>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</si>
  <si>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</si>
  <si>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</si>
  <si>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</si>
  <si>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</si>
  <si>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</si>
  <si>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</si>
  <si>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</si>
  <si>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</si>
  <si>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</si>
  <si>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</si>
  <si>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</si>
  <si>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</si>
  <si>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</si>
  <si>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</si>
  <si>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</si>
  <si>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</si>
  <si>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</si>
  <si>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</si>
  <si>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</si>
  <si>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</si>
  <si>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</si>
  <si>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</si>
  <si>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</si>
  <si>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</si>
  <si>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</si>
  <si>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</si>
  <si>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</si>
  <si>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</si>
  <si>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</si>
  <si>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</si>
  <si>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</si>
  <si>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</si>
  <si>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</si>
  <si>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</si>
  <si>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</si>
  <si>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</si>
  <si>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</si>
  <si>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</si>
  <si>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</si>
  <si>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</si>
  <si>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</si>
  <si>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</si>
  <si>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</si>
  <si>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</si>
  <si>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</si>
  <si>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</si>
  <si>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</si>
  <si>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</si>
  <si>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</si>
  <si>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</si>
  <si>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</si>
  <si>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</si>
  <si>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</si>
  <si>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</si>
  <si>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</si>
  <si>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</si>
  <si>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</si>
  <si>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</si>
  <si>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</si>
  <si>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</si>
  <si>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</si>
  <si>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</si>
  <si>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</si>
  <si>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</si>
  <si>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</si>
  <si>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</si>
  <si>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</si>
  <si>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</si>
  <si>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</si>
  <si>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</si>
  <si>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</si>
  <si>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</si>
  <si>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</si>
  <si>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</si>
  <si>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</si>
  <si>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</si>
  <si>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</si>
  <si>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</si>
  <si>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</si>
  <si>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</si>
  <si>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</si>
  <si>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</si>
  <si>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</si>
  <si>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</si>
  <si>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</si>
  <si>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</si>
  <si>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</si>
  <si>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</si>
  <si>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</si>
  <si>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</si>
  <si>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</si>
  <si>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</si>
  <si>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</si>
  <si>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</si>
  <si>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</si>
  <si>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</si>
  <si>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</si>
  <si>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</si>
  <si>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</si>
  <si>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</si>
  <si>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</si>
  <si>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</si>
  <si>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</si>
  <si>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</si>
  <si>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</si>
  <si>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</si>
  <si>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</si>
  <si>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</si>
  <si>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</si>
  <si>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</si>
  <si>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</si>
  <si>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</si>
  <si>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</si>
  <si>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</si>
  <si>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</si>
  <si>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</si>
  <si>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</si>
  <si>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</si>
  <si>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</si>
  <si>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</si>
  <si>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</si>
  <si>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</si>
  <si>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</si>
  <si>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</si>
  <si>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</si>
  <si>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</si>
  <si>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</si>
  <si>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</si>
  <si>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</si>
  <si>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</si>
  <si>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</si>
  <si>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</si>
  <si>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</si>
  <si>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</si>
  <si>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</si>
  <si>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</si>
  <si>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</si>
  <si>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</si>
  <si>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</si>
  <si>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</si>
  <si>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</si>
  <si>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</si>
  <si>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</si>
  <si>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</si>
  <si>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</si>
  <si>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</si>
  <si>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</si>
  <si>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</si>
  <si>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</si>
  <si>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</si>
  <si>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</si>
  <si>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</si>
  <si>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</si>
  <si>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</si>
  <si>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</si>
  <si>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</si>
  <si>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</si>
  <si>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</si>
  <si>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</si>
  <si>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</si>
  <si>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</si>
  <si>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</si>
  <si>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</si>
  <si>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</si>
  <si>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</si>
  <si>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</si>
  <si>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</si>
  <si>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</si>
  <si>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</si>
  <si>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</si>
  <si>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</si>
  <si>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</si>
  <si>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</si>
  <si>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</si>
  <si>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</si>
  <si>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</si>
  <si>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</si>
  <si>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</si>
  <si>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</si>
  <si>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</si>
  <si>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</si>
  <si>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</si>
  <si>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</si>
  <si>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</si>
  <si>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</si>
  <si>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</si>
  <si>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</si>
  <si>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</si>
  <si>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</si>
  <si>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</si>
  <si>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</si>
  <si>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</si>
  <si>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</si>
  <si>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</si>
  <si>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</si>
  <si>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</si>
  <si>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</si>
  <si>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</si>
  <si>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</si>
  <si>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</si>
  <si>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</si>
  <si>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</si>
  <si>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</si>
  <si>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</si>
  <si>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</si>
  <si>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</si>
  <si>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</si>
  <si>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</si>
  <si>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</si>
  <si>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</si>
  <si>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</si>
  <si>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</si>
  <si>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</si>
  <si>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</si>
  <si>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</si>
  <si>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</si>
  <si>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</si>
  <si>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</si>
  <si>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</si>
  <si>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</si>
  <si>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</si>
  <si>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</si>
  <si>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</si>
  <si>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</si>
  <si>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</si>
  <si>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</si>
  <si>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</si>
  <si>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</si>
  <si>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</si>
  <si>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</si>
  <si>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</si>
  <si>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</si>
  <si>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</si>
  <si>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</si>
  <si>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</si>
  <si>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</si>
  <si>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</si>
  <si>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</si>
  <si>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</si>
  <si>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</si>
  <si>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</si>
  <si>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</si>
  <si>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</si>
  <si>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</si>
  <si>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</si>
  <si>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</si>
  <si>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</si>
  <si>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</si>
  <si>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</si>
  <si>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</si>
  <si>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</si>
  <si>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</si>
  <si>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</si>
  <si>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</si>
  <si>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</si>
  <si>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</si>
  <si>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</si>
  <si>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</si>
  <si>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</si>
  <si>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</si>
  <si>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</si>
  <si>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</si>
  <si>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</si>
  <si>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</si>
  <si>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</si>
  <si>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</si>
  <si>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</si>
  <si>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</si>
  <si>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</si>
  <si>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</si>
  <si>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</si>
  <si>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</si>
  <si>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</si>
  <si>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</si>
  <si>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</si>
  <si>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</si>
  <si>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</si>
  <si>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</si>
  <si>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</si>
  <si>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</si>
  <si>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</si>
  <si>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</si>
  <si>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</si>
  <si>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</si>
  <si>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</si>
  <si>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</si>
  <si>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</si>
  <si>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</si>
  <si>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</si>
  <si>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</si>
  <si>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</si>
  <si>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</si>
  <si>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</si>
  <si>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</si>
  <si>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</si>
  <si>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</si>
  <si>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</si>
  <si>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</si>
  <si>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</si>
  <si>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</si>
  <si>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</si>
  <si>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</si>
  <si>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</si>
  <si>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</si>
  <si>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</si>
  <si>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</si>
  <si>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</si>
  <si>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</si>
  <si>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</si>
  <si>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</si>
  <si>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</si>
  <si>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</si>
  <si>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</si>
  <si>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</si>
  <si>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</si>
  <si>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</si>
  <si>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</si>
  <si>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</si>
  <si>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</si>
  <si>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</si>
  <si>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</si>
  <si>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</si>
  <si>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</si>
  <si>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</si>
  <si>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</si>
  <si>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</si>
  <si>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</si>
  <si>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</si>
  <si>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</si>
  <si>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</si>
  <si>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</si>
  <si>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</si>
  <si>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</si>
  <si>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</si>
  <si>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</si>
  <si>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</si>
  <si>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</si>
  <si>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</si>
  <si>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</si>
  <si>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</si>
  <si>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</si>
  <si>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</si>
  <si>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</si>
  <si>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</si>
  <si>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</si>
  <si>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</si>
  <si>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</si>
  <si>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</si>
  <si>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</si>
  <si>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</si>
  <si>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</si>
  <si>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</si>
  <si>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</si>
  <si>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</si>
  <si>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</si>
  <si>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</si>
  <si>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</si>
  <si>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</si>
  <si>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</si>
  <si>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</si>
  <si>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</si>
  <si>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</si>
  <si>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</si>
  <si>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</si>
  <si>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</si>
  <si>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</si>
  <si>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</si>
  <si>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</si>
  <si>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</si>
  <si>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</si>
  <si>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</si>
  <si>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</si>
  <si>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</si>
  <si>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</si>
  <si>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</si>
  <si>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</si>
  <si>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</si>
  <si>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</si>
  <si>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</si>
  <si>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</si>
  <si>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</si>
  <si>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</si>
  <si>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</si>
  <si>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</si>
  <si>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</si>
  <si>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</si>
  <si>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</si>
  <si>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</si>
  <si>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</si>
  <si>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</si>
  <si>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</si>
  <si>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</si>
  <si>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</si>
  <si>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</si>
  <si>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</si>
  <si>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</si>
  <si>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</si>
  <si>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</si>
  <si>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</si>
  <si>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</si>
  <si>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</si>
  <si>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</si>
  <si>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</si>
  <si>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</si>
  <si>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</si>
  <si>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</si>
  <si>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</si>
  <si>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</si>
  <si>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</si>
  <si>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</si>
  <si>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</si>
  <si>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</si>
  <si>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</si>
  <si>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</si>
  <si>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</si>
  <si>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</si>
  <si>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</si>
  <si>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</si>
  <si>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</si>
  <si>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</si>
  <si>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</si>
  <si>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</si>
  <si>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</si>
  <si>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</si>
  <si>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</si>
  <si>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</si>
  <si>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</si>
  <si>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</si>
  <si>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</si>
  <si>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</si>
  <si>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</si>
  <si>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</si>
  <si>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</si>
  <si>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</si>
  <si>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</si>
  <si>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</si>
  <si>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</si>
  <si>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</si>
  <si>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</si>
  <si>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</si>
  <si>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</si>
  <si>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</si>
  <si>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</si>
  <si>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</si>
  <si>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</si>
  <si>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</si>
  <si>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</si>
  <si>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</si>
  <si>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</si>
  <si>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</si>
  <si>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</si>
  <si>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</si>
  <si>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</si>
  <si>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</si>
  <si>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</si>
  <si>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</si>
  <si>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</si>
  <si>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</si>
  <si>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</si>
  <si>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</si>
  <si>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</si>
  <si>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</si>
  <si>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</si>
  <si>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</si>
  <si>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</si>
  <si>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</si>
  <si>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</si>
  <si>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</si>
  <si>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</si>
  <si>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</si>
  <si>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</si>
  <si>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</si>
  <si>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</si>
  <si>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</si>
  <si>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</si>
  <si>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</si>
  <si>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</si>
  <si>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</si>
  <si>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</si>
  <si>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</si>
  <si>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</si>
  <si>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</si>
  <si>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</si>
  <si>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</si>
  <si>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</si>
  <si>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</si>
  <si>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</si>
  <si>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</si>
  <si>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</si>
  <si>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</si>
  <si>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</si>
  <si>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</si>
  <si>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</si>
  <si>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</si>
  <si>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</si>
  <si>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</si>
  <si>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</si>
  <si>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</si>
  <si>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</si>
  <si>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</si>
  <si>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</si>
  <si>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</si>
  <si>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</si>
  <si>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</si>
  <si>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</si>
  <si>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</si>
  <si>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</si>
  <si>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</si>
  <si>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</si>
  <si>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</si>
  <si>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</si>
  <si>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</si>
  <si>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</si>
  <si>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</si>
  <si>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</si>
  <si>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</si>
  <si>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</si>
  <si>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</si>
  <si>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</si>
  <si>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</si>
  <si>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</si>
  <si>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</si>
  <si>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</si>
  <si>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</si>
  <si>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</si>
  <si>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</si>
  <si>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</si>
  <si>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</si>
  <si>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</si>
  <si>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</si>
  <si>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</si>
  <si>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</si>
  <si>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</si>
  <si>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</si>
  <si>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</si>
  <si>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</si>
  <si>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</si>
  <si>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</si>
  <si>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</si>
  <si>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</si>
  <si>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</si>
  <si>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</si>
  <si>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</si>
  <si>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</si>
  <si>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</si>
  <si>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</si>
  <si>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</si>
  <si>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</si>
  <si>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</si>
  <si>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</si>
  <si>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</si>
  <si>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</si>
  <si>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</si>
  <si>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</si>
  <si>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</si>
  <si>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</si>
  <si>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</si>
  <si>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</si>
  <si>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</si>
  <si>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</si>
  <si>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</si>
  <si>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</si>
  <si>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</si>
  <si>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</si>
  <si>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</si>
  <si>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</si>
  <si>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</si>
  <si>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</si>
  <si>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</si>
  <si>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</si>
  <si>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</si>
  <si>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</si>
  <si>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</si>
  <si>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</si>
  <si>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</si>
  <si>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</si>
  <si>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</si>
  <si>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</si>
  <si>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</si>
  <si>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</si>
  <si>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</si>
  <si>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</si>
  <si>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</si>
  <si>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</si>
  <si>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</si>
  <si>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</si>
  <si>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</si>
  <si>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</si>
  <si>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</si>
  <si>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</si>
  <si>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</si>
  <si>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</si>
  <si>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</si>
  <si>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</si>
  <si>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</si>
  <si>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</si>
  <si>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</si>
  <si>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</si>
  <si>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</si>
  <si>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</si>
  <si>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</si>
  <si>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</si>
  <si>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</si>
  <si>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</si>
  <si>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</si>
  <si>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</si>
  <si>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</si>
  <si>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</si>
  <si>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</si>
  <si>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</si>
  <si>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</si>
  <si>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</si>
  <si>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</si>
  <si>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</si>
  <si>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</si>
  <si>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</si>
  <si>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</si>
  <si>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</si>
  <si>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</si>
  <si>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</si>
  <si>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</si>
  <si>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</si>
  <si>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</si>
  <si>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</si>
  <si>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</si>
  <si>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</si>
  <si>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</si>
  <si>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</si>
  <si>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</si>
  <si>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</si>
  <si>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</si>
  <si>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</si>
  <si>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</si>
  <si>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</si>
  <si>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</si>
  <si>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</si>
  <si>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</si>
  <si>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</si>
  <si>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</si>
  <si>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</si>
  <si>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</si>
  <si>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</si>
  <si>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</si>
  <si>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</si>
  <si>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</si>
  <si>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</si>
  <si>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</si>
  <si>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</si>
  <si>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</si>
  <si>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</si>
  <si>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</si>
  <si>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</si>
  <si>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</si>
  <si>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</si>
  <si>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</si>
  <si>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</si>
  <si>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</si>
  <si>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</si>
  <si>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</si>
  <si>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</si>
  <si>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</si>
  <si>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</si>
  <si>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</si>
  <si>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</si>
  <si>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</si>
  <si>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</si>
  <si>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</si>
  <si>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</si>
  <si>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</si>
  <si>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</si>
  <si>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</si>
  <si>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</si>
  <si>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</si>
  <si>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</si>
  <si>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</si>
  <si>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</si>
  <si>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</si>
  <si>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</si>
  <si>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</si>
  <si>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</si>
  <si>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</si>
  <si>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</si>
  <si>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</si>
  <si>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</si>
  <si>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</si>
  <si>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</si>
  <si>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</si>
  <si>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</si>
  <si>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</si>
  <si>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</si>
  <si>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</si>
  <si>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</si>
  <si>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</si>
  <si>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</si>
  <si>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</si>
  <si>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</si>
  <si>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</si>
  <si>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</si>
  <si>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</si>
  <si>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</si>
  <si>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</si>
  <si>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</si>
  <si>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</si>
  <si>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</si>
  <si>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</si>
  <si>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</si>
  <si>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</si>
  <si>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</si>
  <si>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</si>
  <si>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</si>
  <si>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</si>
  <si>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</si>
  <si>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</si>
  <si>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</si>
  <si>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</si>
  <si>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</si>
  <si>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</si>
  <si>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</si>
  <si>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</si>
  <si>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</si>
  <si>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</si>
  <si>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</si>
  <si>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</si>
  <si>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</si>
  <si>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</si>
  <si>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</si>
  <si>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</si>
  <si>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</si>
  <si>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</si>
  <si>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</si>
  <si>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</si>
  <si>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</si>
  <si>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</si>
  <si>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</si>
  <si>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</si>
  <si>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</si>
  <si>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</si>
  <si>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</si>
  <si>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</si>
  <si>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</si>
  <si>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</si>
  <si>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</si>
  <si>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</si>
  <si>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</si>
  <si>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</si>
  <si>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</si>
  <si>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</si>
  <si>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</si>
  <si>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</si>
  <si>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</si>
  <si>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</si>
  <si>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</si>
  <si>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</si>
  <si>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</si>
  <si>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</si>
  <si>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</si>
  <si>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</si>
  <si>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</si>
  <si>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</si>
  <si>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</si>
  <si>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</si>
  <si>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</si>
  <si>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</si>
  <si>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</si>
  <si>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</si>
  <si>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</si>
  <si>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</si>
  <si>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</si>
  <si>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</si>
  <si>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</si>
  <si>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</si>
  <si>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</si>
  <si>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</si>
  <si>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</si>
  <si>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</si>
  <si>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</si>
  <si>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</si>
  <si>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</si>
  <si>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</si>
  <si>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</si>
  <si>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</si>
  <si>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</si>
  <si>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</si>
  <si>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</si>
  <si>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</si>
  <si>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</si>
  <si>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</si>
  <si>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</si>
  <si>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</si>
  <si>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</si>
  <si>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</si>
  <si>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</si>
  <si>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</si>
  <si>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</si>
  <si>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</si>
  <si>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</si>
  <si>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</si>
  <si>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</si>
  <si>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</si>
  <si>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</si>
  <si>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</si>
  <si>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</si>
  <si>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</si>
  <si>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</si>
  <si>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</si>
  <si>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</si>
  <si>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</si>
  <si>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</si>
  <si>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</si>
  <si>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</si>
  <si>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</si>
  <si>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</si>
  <si>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</si>
  <si>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</si>
  <si>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</si>
  <si>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</si>
  <si>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</si>
  <si>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</si>
  <si>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</si>
  <si>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</si>
  <si>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</si>
  <si>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</si>
  <si>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</si>
  <si>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</si>
  <si>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</si>
  <si>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</si>
  <si>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</si>
  <si>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</si>
  <si>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</si>
  <si>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</si>
  <si>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</si>
  <si>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</si>
  <si>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</si>
  <si>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</si>
  <si>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</si>
  <si>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</si>
  <si>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</si>
  <si>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</si>
  <si>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</si>
  <si>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</si>
  <si>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</si>
  <si>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</si>
  <si>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</si>
  <si>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</si>
  <si>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</si>
  <si>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</si>
  <si>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</si>
  <si>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</si>
  <si>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</si>
  <si>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</si>
  <si>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</si>
  <si>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</si>
  <si>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</si>
  <si>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</si>
  <si>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</si>
  <si>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</si>
  <si>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</si>
  <si>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</si>
  <si>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</si>
  <si>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</si>
  <si>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</si>
  <si>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</si>
  <si>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</si>
  <si>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</si>
  <si>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</si>
  <si>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</si>
  <si>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</si>
  <si>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</si>
  <si>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</si>
  <si>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</si>
  <si>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</si>
  <si>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</si>
  <si>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</si>
  <si>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</si>
  <si>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</si>
  <si>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</si>
  <si>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</si>
  <si>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</si>
  <si>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</si>
  <si>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</si>
  <si>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</si>
  <si>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</si>
  <si>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</si>
  <si>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</si>
  <si>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</si>
  <si>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</si>
  <si>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</si>
  <si>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</si>
  <si>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</si>
  <si>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</si>
  <si>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</si>
  <si>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</si>
  <si>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</si>
  <si>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</si>
  <si>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</si>
  <si>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</si>
  <si>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</si>
  <si>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</si>
  <si>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</si>
  <si>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</si>
  <si>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</si>
  <si>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</si>
  <si>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</si>
  <si>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</si>
  <si>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</si>
  <si>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</si>
  <si>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</si>
  <si>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</si>
  <si>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</si>
  <si>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</si>
  <si>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</si>
  <si>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</si>
  <si>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</si>
  <si>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</si>
  <si>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</si>
  <si>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</si>
  <si>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</si>
  <si>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</si>
  <si>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</si>
  <si>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</si>
  <si>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</si>
  <si>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</si>
  <si>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</si>
  <si>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</si>
  <si>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</si>
  <si>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</si>
  <si>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</si>
  <si>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</si>
  <si>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</si>
  <si>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</si>
  <si>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</si>
  <si>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</si>
  <si>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</si>
  <si>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</si>
  <si>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</si>
  <si>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</si>
  <si>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</si>
  <si>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</si>
  <si>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</si>
  <si>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</si>
  <si>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</si>
  <si>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</si>
  <si>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</si>
  <si>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</si>
  <si>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</si>
  <si>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</si>
  <si>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</si>
  <si>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</si>
  <si>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</si>
  <si>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</si>
  <si>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</si>
  <si>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</si>
  <si>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</si>
  <si>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</si>
  <si>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</si>
  <si>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</si>
  <si>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</si>
  <si>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</si>
  <si>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</si>
  <si>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</si>
  <si>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</si>
  <si>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</si>
  <si>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</si>
  <si>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</si>
  <si>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</si>
  <si>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</si>
  <si>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</si>
  <si>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</si>
  <si>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</si>
  <si>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</si>
  <si>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</si>
  <si>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</si>
  <si>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</si>
  <si>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</si>
  <si>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</si>
  <si>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</si>
  <si>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</si>
  <si>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</si>
  <si>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</si>
  <si>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</si>
  <si>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</si>
  <si>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</si>
  <si>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</si>
  <si>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</si>
  <si>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</si>
  <si>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</si>
  <si>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</si>
  <si>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</si>
  <si>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</si>
  <si>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</si>
  <si>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</si>
  <si>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</si>
  <si>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</si>
  <si>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</si>
  <si>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</si>
  <si>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</si>
  <si>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</si>
  <si>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</si>
  <si>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</si>
  <si>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</si>
  <si>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</si>
  <si>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</si>
  <si>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</si>
  <si>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</si>
  <si>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</si>
  <si>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</si>
  <si>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</si>
  <si>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</si>
  <si>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</si>
  <si>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</si>
  <si>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</si>
  <si>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</si>
  <si>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</si>
  <si>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</si>
  <si>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</si>
  <si>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</si>
  <si>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</si>
  <si>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</si>
  <si>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</si>
  <si>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</si>
  <si>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</si>
  <si>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</si>
  <si>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</si>
  <si>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</si>
  <si>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</si>
  <si>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</si>
  <si>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</si>
  <si>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</si>
  <si>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</si>
  <si>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</si>
  <si>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</si>
  <si>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</si>
  <si>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</si>
  <si>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</si>
  <si>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</si>
  <si>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</si>
  <si>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</si>
  <si>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</si>
  <si>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</si>
  <si>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</si>
  <si>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</si>
  <si>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</si>
  <si>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</si>
  <si>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</si>
  <si>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</si>
  <si>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</si>
  <si>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</si>
  <si>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</si>
  <si>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</si>
  <si>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</si>
  <si>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</si>
  <si>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</si>
  <si>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</si>
  <si>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</si>
  <si>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</si>
  <si>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</si>
  <si>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</si>
  <si>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</si>
  <si>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</si>
  <si>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</si>
  <si>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</si>
  <si>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</si>
  <si>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</si>
  <si>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</si>
  <si>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</si>
  <si>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</si>
  <si>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</si>
  <si>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</si>
  <si>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</si>
  <si>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</si>
  <si>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</si>
  <si>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</si>
  <si>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</si>
  <si>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</si>
  <si>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</si>
  <si>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</si>
  <si>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</si>
  <si>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</si>
  <si>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</si>
  <si>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</si>
  <si>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</si>
  <si>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</si>
  <si>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</si>
  <si>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</si>
  <si>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</si>
  <si>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</si>
  <si>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</si>
  <si>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</si>
  <si>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</si>
  <si>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</si>
  <si>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</si>
  <si>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</si>
  <si>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</si>
  <si>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</si>
  <si>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</si>
  <si>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</si>
  <si>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</si>
  <si>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</si>
  <si>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</si>
  <si>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</si>
  <si>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</si>
  <si>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</si>
  <si>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</si>
  <si>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</si>
  <si>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</si>
  <si>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</si>
  <si>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</si>
  <si>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</si>
  <si>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</si>
  <si>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</si>
  <si>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</si>
  <si>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</si>
  <si>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</si>
  <si>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</si>
  <si>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</si>
  <si>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</si>
  <si>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</si>
  <si>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</si>
  <si>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</si>
  <si>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</si>
  <si>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</si>
  <si>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</si>
  <si>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</si>
  <si>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</si>
  <si>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</si>
  <si>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</si>
  <si>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</si>
  <si>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</si>
  <si>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</si>
  <si>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</si>
  <si>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</si>
  <si>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</si>
  <si>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</si>
  <si>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</si>
  <si>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</si>
  <si>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</si>
  <si>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</si>
  <si>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</si>
  <si>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</si>
  <si>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</si>
  <si>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</si>
  <si>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</si>
  <si>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</si>
  <si>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</si>
  <si>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</si>
  <si>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</si>
  <si>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</si>
  <si>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</si>
  <si>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</si>
  <si>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</si>
  <si>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</si>
  <si>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</si>
  <si>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</si>
  <si>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</si>
  <si>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</si>
  <si>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</si>
  <si>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</si>
  <si>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</si>
  <si>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</si>
  <si>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</si>
  <si>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</si>
  <si>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</si>
  <si>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</si>
  <si>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</si>
  <si>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</si>
  <si>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</si>
  <si>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</si>
  <si>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</si>
  <si>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</si>
  <si>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</si>
  <si>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</si>
  <si>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</si>
  <si>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</si>
  <si>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</si>
  <si>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</si>
  <si>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</si>
  <si>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</si>
  <si>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</si>
  <si>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</si>
  <si>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</si>
  <si>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</si>
  <si>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</si>
  <si>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</si>
  <si>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</si>
  <si>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</si>
  <si>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</si>
  <si>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</si>
  <si>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</si>
  <si>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</si>
  <si>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</si>
  <si>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</si>
  <si>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</si>
  <si>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</si>
  <si>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</si>
  <si>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</si>
  <si>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</si>
  <si>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</si>
  <si>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</si>
  <si>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</si>
  <si>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</si>
  <si>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</si>
  <si>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</si>
  <si>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</si>
  <si>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</si>
  <si>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</si>
  <si>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</si>
  <si>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</si>
  <si>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</si>
  <si>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</si>
  <si>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</si>
  <si>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</si>
  <si>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</si>
  <si>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</si>
  <si>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</si>
  <si>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</si>
  <si>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</si>
  <si>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</si>
  <si>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</si>
  <si>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</si>
  <si>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</si>
  <si>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</si>
  <si>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</si>
  <si>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</si>
  <si>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</si>
  <si>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</si>
  <si>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</si>
  <si>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</si>
  <si>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</si>
  <si>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</si>
  <si>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</si>
  <si>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</si>
  <si>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</si>
  <si>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</si>
  <si>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</si>
  <si>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</si>
  <si>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</si>
  <si>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</si>
  <si>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</si>
  <si>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</si>
  <si>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</si>
  <si>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</si>
  <si>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</si>
  <si>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</si>
  <si>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</si>
  <si>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</si>
  <si>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</si>
  <si>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</si>
  <si>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</si>
  <si>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</si>
  <si>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</si>
  <si>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</si>
  <si>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</si>
  <si>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</si>
  <si>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</si>
  <si>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</si>
  <si>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</si>
  <si>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</si>
  <si>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</si>
  <si>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</si>
  <si>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</si>
  <si>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</si>
  <si>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</si>
  <si>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</si>
  <si>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</si>
  <si>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</si>
  <si>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</si>
  <si>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</si>
  <si>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</si>
  <si>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</si>
  <si>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</si>
  <si>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</si>
  <si>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</si>
  <si>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</si>
  <si>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</si>
  <si>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</si>
  <si>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</si>
  <si>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</si>
  <si>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</si>
  <si>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</si>
  <si>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</si>
  <si>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</si>
  <si>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</si>
  <si>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</si>
  <si>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</si>
  <si>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</si>
  <si>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</si>
  <si>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</si>
  <si>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</si>
  <si>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</si>
  <si>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</si>
  <si>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</si>
  <si>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</si>
  <si>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</si>
  <si>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</si>
  <si>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</si>
  <si>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</si>
  <si>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</si>
  <si>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</si>
  <si>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</si>
  <si>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</si>
  <si>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</si>
  <si>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</si>
  <si>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</si>
  <si>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</si>
  <si>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</si>
  <si>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</si>
  <si>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</si>
  <si>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</si>
  <si>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</si>
  <si>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</si>
  <si>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</si>
  <si>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</si>
  <si>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</si>
  <si>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</si>
  <si>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</si>
  <si>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</si>
  <si>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</si>
  <si>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</si>
  <si>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</si>
  <si>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</si>
  <si>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</si>
  <si>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</si>
  <si>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</si>
  <si>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</si>
  <si>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</si>
  <si>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</si>
  <si>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</si>
  <si>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</si>
  <si>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</si>
  <si>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</si>
  <si>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</si>
  <si>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</si>
  <si>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</si>
  <si>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</si>
  <si>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</si>
  <si>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</si>
  <si>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</si>
  <si>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</si>
  <si>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</si>
  <si>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</si>
  <si>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</si>
  <si>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</si>
  <si>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</si>
  <si>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</si>
  <si>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</si>
  <si>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</si>
  <si>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</si>
  <si>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</si>
  <si>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</si>
  <si>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</si>
  <si>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</si>
  <si>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</si>
  <si>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</si>
  <si>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</si>
  <si>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</si>
  <si>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</si>
  <si>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</si>
  <si>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</si>
  <si>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</si>
  <si>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</si>
  <si>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</si>
  <si>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</si>
  <si>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</si>
  <si>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</si>
  <si>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</si>
  <si>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</si>
  <si>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</si>
  <si>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</si>
  <si>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</si>
  <si>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</si>
  <si>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</si>
  <si>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</si>
  <si>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</si>
  <si>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</si>
  <si>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</si>
  <si>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</si>
  <si>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</si>
  <si>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</si>
  <si>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</si>
  <si>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</si>
  <si>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</si>
  <si>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</si>
  <si>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</si>
  <si>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</si>
  <si>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</si>
  <si>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</si>
  <si>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</si>
  <si>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</si>
  <si>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</si>
  <si>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</si>
  <si>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</si>
  <si>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</si>
  <si>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</si>
  <si>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</si>
  <si>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</si>
  <si>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</si>
  <si>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</si>
  <si>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</si>
  <si>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</si>
  <si>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</si>
  <si>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</si>
  <si>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</si>
  <si>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</si>
  <si>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</si>
  <si>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</si>
  <si>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</si>
  <si>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</si>
  <si>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</si>
  <si>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</si>
  <si>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</si>
  <si>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</si>
  <si>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</si>
  <si>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</si>
  <si>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</si>
  <si>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</si>
  <si>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</si>
  <si>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</si>
  <si>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</si>
  <si>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</si>
  <si>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</si>
  <si>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</si>
  <si>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</si>
  <si>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</si>
  <si>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</si>
  <si>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</si>
  <si>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</si>
  <si>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</si>
  <si>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</si>
  <si>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</si>
  <si>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</si>
  <si>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</si>
  <si>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</si>
  <si>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</si>
  <si>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</si>
  <si>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</si>
  <si>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</si>
  <si>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</si>
  <si>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</si>
  <si>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</si>
  <si>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</si>
  <si>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</si>
  <si>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</si>
  <si>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</si>
  <si>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</si>
  <si>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</si>
  <si>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</si>
  <si>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</si>
  <si>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</si>
  <si>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</si>
  <si>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</si>
  <si>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</si>
  <si>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</si>
  <si>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</si>
  <si>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</si>
  <si>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</si>
  <si>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</si>
  <si>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</si>
  <si>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</si>
  <si>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</si>
  <si>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</si>
  <si>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</si>
  <si>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</si>
  <si>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</si>
  <si>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</si>
  <si>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</si>
  <si>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</si>
  <si>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</si>
  <si>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</si>
  <si>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</si>
  <si>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</si>
  <si>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</si>
  <si>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</si>
  <si>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</si>
  <si>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</si>
  <si>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</si>
  <si>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</si>
  <si>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</si>
  <si>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</si>
  <si>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</si>
  <si>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</si>
  <si>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</si>
  <si>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</si>
  <si>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</si>
  <si>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</si>
  <si>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</si>
  <si>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</si>
  <si>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</si>
  <si>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</si>
  <si>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</si>
  <si>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</si>
  <si>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</si>
  <si>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</si>
  <si>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</si>
  <si>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</si>
  <si>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</si>
  <si>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</si>
  <si>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</si>
  <si>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</si>
  <si>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</si>
  <si>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</si>
  <si>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</si>
  <si>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</si>
  <si>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</si>
  <si>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</si>
  <si>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</si>
  <si>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</si>
  <si>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</si>
  <si>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</si>
  <si>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</si>
  <si>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</si>
  <si>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</si>
  <si>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</si>
  <si>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</si>
  <si>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</si>
  <si>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</si>
  <si>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</si>
  <si>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</si>
  <si>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</si>
  <si>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</si>
  <si>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</si>
  <si>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</si>
  <si>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</si>
  <si>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</si>
  <si>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</si>
  <si>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</si>
  <si>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</si>
  <si>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</si>
  <si>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</si>
  <si>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</si>
  <si>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</si>
  <si>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</si>
  <si>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</si>
  <si>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</si>
  <si>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</si>
  <si>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</si>
  <si>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</si>
  <si>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</si>
  <si>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</si>
  <si>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</si>
  <si>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</si>
  <si>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</si>
  <si>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</si>
  <si>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</si>
  <si>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</si>
  <si>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</si>
  <si>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</si>
  <si>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</si>
  <si>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</si>
  <si>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</si>
  <si>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</si>
  <si>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</si>
  <si>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</si>
  <si>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</si>
  <si>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</si>
  <si>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</si>
  <si>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</si>
  <si>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</si>
  <si>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</si>
  <si>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</si>
  <si>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</si>
  <si>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</si>
  <si>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</si>
  <si>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</si>
  <si>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</si>
  <si>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</si>
  <si>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</si>
  <si>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</si>
  <si>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</si>
  <si>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</si>
  <si>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</si>
  <si>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</si>
  <si>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</si>
  <si>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</si>
  <si>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</si>
  <si>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</si>
  <si>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</si>
  <si>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</si>
  <si>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</si>
  <si>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</si>
  <si>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</si>
  <si>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</si>
  <si>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</si>
  <si>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</si>
  <si>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</si>
  <si>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</si>
  <si>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</si>
  <si>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</si>
  <si>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</si>
  <si>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</si>
  <si>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</si>
  <si>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</si>
  <si>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</si>
  <si>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</si>
  <si>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</si>
  <si>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</si>
  <si>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</si>
  <si>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</si>
  <si>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</si>
  <si>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</si>
  <si>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</si>
  <si>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</si>
  <si>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</si>
  <si>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</si>
  <si>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</si>
  <si>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</si>
  <si>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</si>
  <si>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</si>
  <si>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</si>
  <si>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</si>
  <si>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</si>
  <si>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</si>
  <si>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</si>
  <si>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</si>
  <si>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</si>
  <si>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</si>
  <si>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</si>
  <si>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</si>
  <si>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</si>
  <si>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</si>
  <si>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</si>
  <si>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</si>
  <si>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</si>
  <si>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</si>
  <si>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</si>
  <si>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</si>
  <si>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</si>
  <si>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</si>
  <si>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</si>
  <si>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</si>
  <si>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</si>
  <si>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</si>
  <si>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</si>
  <si>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</si>
  <si>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</si>
  <si>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</si>
  <si>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</si>
  <si>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</si>
  <si>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</si>
  <si>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</si>
  <si>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</si>
  <si>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</si>
  <si>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</si>
  <si>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</si>
  <si>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</si>
  <si>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</si>
  <si>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</si>
  <si>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</si>
  <si>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</si>
  <si>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</si>
  <si>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</si>
  <si>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</si>
  <si>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</si>
  <si>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</si>
  <si>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</si>
  <si>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</si>
  <si>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</si>
  <si>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</si>
  <si>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</si>
  <si>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</si>
  <si>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</si>
  <si>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</si>
  <si>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</si>
  <si>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</si>
  <si>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</si>
  <si>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</si>
  <si>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</si>
  <si>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</si>
  <si>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</si>
  <si>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</si>
  <si>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</si>
  <si>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</si>
  <si>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</si>
  <si>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</si>
  <si>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</si>
  <si>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</si>
  <si>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</si>
  <si>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</si>
  <si>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</si>
  <si>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</si>
  <si>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</si>
  <si>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</si>
  <si>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</si>
  <si>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</si>
  <si>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</si>
  <si>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</si>
  <si>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</si>
  <si>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</si>
  <si>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</si>
  <si>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</si>
  <si>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</si>
  <si>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</si>
  <si>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</si>
  <si>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</si>
  <si>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</si>
  <si>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</si>
  <si>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</si>
  <si>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</si>
  <si>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</si>
  <si>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</si>
  <si>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</si>
  <si>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</si>
  <si>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</si>
  <si>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</si>
  <si>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</si>
  <si>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</si>
  <si>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</si>
  <si>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</si>
  <si>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</si>
  <si>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</si>
  <si>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</si>
  <si>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</si>
  <si>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</si>
  <si>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</si>
  <si>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</si>
  <si>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</si>
  <si>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</si>
  <si>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</si>
  <si>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</si>
  <si>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</si>
  <si>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</si>
  <si>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</si>
  <si>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</si>
  <si>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</si>
  <si>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</si>
  <si>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</si>
  <si>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</si>
  <si>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</si>
  <si>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</si>
  <si>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</si>
  <si>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</si>
  <si>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</si>
  <si>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</si>
  <si>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</si>
  <si>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</si>
  <si>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</si>
  <si>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</si>
  <si>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</si>
  <si>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</si>
  <si>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</si>
  <si>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</si>
  <si>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</si>
  <si>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</si>
  <si>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</si>
  <si>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</si>
  <si>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</si>
  <si>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</si>
  <si>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</si>
  <si>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</si>
  <si>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</si>
  <si>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</si>
  <si>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</si>
  <si>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</si>
  <si>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</si>
  <si>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</si>
  <si>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</si>
  <si>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</si>
  <si>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</si>
  <si>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</si>
  <si>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</si>
  <si>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</si>
  <si>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</si>
  <si>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</si>
  <si>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</si>
  <si>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</si>
  <si>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</si>
  <si>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</si>
  <si>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</si>
  <si>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</si>
  <si>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</si>
  <si>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</si>
  <si>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</si>
  <si>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</si>
  <si>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</si>
  <si>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</si>
  <si>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</si>
  <si>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</si>
  <si>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</si>
  <si>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</si>
  <si>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</si>
  <si>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</si>
  <si>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</si>
  <si>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</si>
  <si>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</si>
  <si>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</si>
  <si>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</si>
  <si>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</si>
  <si>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</si>
  <si>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</si>
  <si>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</si>
  <si>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</si>
  <si>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</si>
  <si>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</si>
  <si>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</si>
  <si>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</si>
  <si>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</si>
  <si>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</si>
  <si>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</si>
  <si>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</si>
  <si>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</si>
  <si>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</si>
  <si>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</si>
  <si>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</si>
  <si>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</si>
  <si>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</si>
  <si>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</si>
  <si>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</si>
  <si>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</si>
  <si>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</si>
  <si>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</si>
  <si>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</si>
  <si>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</si>
  <si>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</si>
  <si>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</si>
  <si>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</si>
  <si>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</si>
  <si>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</si>
  <si>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</si>
  <si>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</si>
  <si>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</si>
  <si>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</si>
  <si>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</si>
  <si>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</si>
  <si>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</si>
  <si>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</si>
  <si>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</si>
  <si>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</si>
  <si>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</si>
  <si>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</si>
  <si>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</si>
  <si>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</si>
  <si>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</si>
  <si>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</si>
  <si>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</si>
  <si>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</si>
  <si>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</si>
  <si>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</si>
  <si>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</si>
  <si>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</si>
  <si>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</si>
  <si>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</si>
  <si>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</si>
  <si>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</si>
  <si>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</si>
  <si>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</si>
  <si>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</si>
  <si>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</si>
  <si>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</si>
  <si>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</si>
  <si>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</si>
  <si>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</si>
  <si>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</si>
  <si>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</si>
  <si>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</si>
  <si>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</si>
  <si>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</si>
  <si>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</si>
  <si>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</si>
  <si>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</si>
  <si>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</si>
  <si>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</si>
  <si>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</si>
  <si>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</si>
  <si>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</si>
  <si>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</si>
  <si>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</si>
  <si>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</si>
  <si>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</si>
  <si>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</si>
  <si>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</si>
  <si>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</si>
  <si>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</si>
  <si>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</si>
  <si>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</si>
  <si>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</si>
  <si>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</si>
  <si>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</si>
  <si>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</si>
  <si>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</si>
  <si>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</si>
  <si>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</si>
  <si>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</si>
  <si>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</si>
  <si>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</si>
  <si>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</si>
  <si>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</si>
  <si>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</si>
  <si>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</si>
  <si>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</si>
  <si>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</si>
  <si>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</si>
  <si>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</si>
  <si>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</si>
  <si>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</si>
  <si>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</si>
  <si>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</si>
  <si>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</si>
  <si>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</si>
  <si>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</si>
  <si>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</si>
  <si>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</si>
  <si>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</si>
  <si>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</si>
  <si>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</si>
  <si>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</si>
  <si>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</si>
  <si>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</si>
  <si>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</si>
  <si>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</si>
  <si>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</si>
  <si>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</si>
  <si>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</si>
  <si>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</si>
  <si>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</si>
  <si>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</si>
  <si>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</si>
  <si>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</si>
  <si>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</si>
  <si>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</si>
  <si>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</si>
  <si>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</si>
  <si>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</si>
  <si>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</si>
  <si>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</si>
  <si>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</si>
  <si>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</si>
  <si>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</si>
  <si>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</si>
  <si>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</si>
  <si>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</si>
  <si>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</si>
  <si>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</si>
  <si>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</si>
  <si>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</si>
  <si>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</si>
  <si>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</si>
  <si>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</si>
  <si>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</si>
  <si>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</si>
  <si>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</si>
  <si>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</si>
  <si>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</si>
  <si>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</si>
  <si>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</si>
  <si>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</si>
  <si>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</si>
  <si>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</si>
  <si>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</si>
  <si>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</si>
  <si>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</si>
  <si>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</si>
  <si>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</si>
  <si>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</si>
  <si>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</si>
  <si>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</si>
  <si>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</si>
  <si>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</si>
  <si>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</si>
  <si>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</si>
  <si>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</si>
  <si>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</si>
  <si>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</si>
  <si>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</si>
  <si>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</si>
  <si>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</si>
  <si>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</si>
  <si>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</si>
  <si>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</si>
  <si>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</si>
  <si>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</si>
  <si>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</si>
  <si>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</si>
  <si>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</si>
  <si>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</si>
  <si>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</si>
  <si>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</si>
  <si>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</si>
  <si>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</si>
  <si>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</si>
  <si>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</si>
  <si>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</si>
  <si>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</si>
  <si>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</si>
  <si>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</si>
  <si>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</si>
  <si>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</si>
  <si>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</si>
  <si>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</si>
  <si>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</si>
  <si>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</si>
  <si>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</si>
  <si>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</si>
  <si>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</si>
  <si>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</si>
  <si>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</si>
  <si>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</si>
  <si>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</si>
  <si>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</si>
  <si>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</si>
  <si>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</si>
  <si>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</si>
  <si>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</si>
  <si>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</si>
  <si>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</si>
  <si>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</si>
  <si>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</si>
  <si>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</si>
  <si>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</si>
  <si>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</si>
  <si>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</si>
  <si>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</si>
  <si>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</si>
  <si>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</si>
  <si>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</si>
  <si>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</si>
  <si>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</si>
  <si>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</si>
  <si>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</si>
  <si>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</si>
  <si>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</si>
  <si>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</si>
  <si>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</si>
  <si>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</si>
  <si>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</si>
  <si>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</si>
  <si>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</si>
  <si>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</si>
  <si>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</si>
  <si>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</si>
  <si>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</si>
  <si>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</si>
  <si>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</si>
  <si>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</si>
  <si>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</si>
  <si>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</si>
  <si>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</si>
  <si>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</si>
  <si>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</si>
  <si>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</si>
  <si>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</si>
  <si>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</si>
  <si>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</si>
  <si>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</si>
  <si>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</si>
  <si>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</si>
  <si>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</si>
  <si>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</si>
  <si>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</si>
  <si>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</si>
  <si>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</si>
  <si>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</si>
  <si>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</si>
  <si>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</si>
  <si>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</si>
  <si>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</si>
  <si>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</si>
  <si>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</si>
  <si>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</si>
  <si>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</si>
  <si>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</si>
  <si>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</si>
  <si>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</si>
  <si>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</si>
  <si>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</si>
  <si>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</si>
  <si>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</si>
  <si>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</si>
  <si>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</si>
  <si>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</si>
  <si>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</si>
  <si>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</si>
  <si>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</si>
  <si>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</si>
  <si>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</si>
  <si>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</si>
  <si>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</si>
  <si>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</si>
  <si>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</si>
  <si>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</si>
  <si>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</si>
  <si>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</si>
  <si>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</si>
  <si>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</si>
  <si>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</si>
  <si>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</si>
  <si>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</si>
  <si>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</si>
  <si>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</si>
  <si>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</si>
  <si>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</si>
  <si>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</si>
  <si>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</si>
  <si>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</si>
  <si>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</si>
  <si>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</si>
  <si>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</si>
  <si>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</si>
  <si>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</si>
  <si>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</si>
  <si>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</si>
  <si>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</si>
  <si>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</si>
  <si>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</si>
  <si>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</si>
  <si>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</si>
  <si>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</si>
  <si>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</si>
  <si>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</si>
  <si>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</si>
  <si>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</si>
  <si>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</si>
  <si>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</si>
  <si>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</si>
  <si>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</si>
  <si>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</si>
  <si>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</si>
  <si>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</si>
  <si>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</si>
  <si>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</si>
  <si>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</si>
  <si>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</si>
  <si>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</si>
  <si>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</si>
  <si>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</si>
  <si>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</si>
  <si>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</si>
  <si>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</si>
  <si>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</si>
  <si>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</si>
  <si>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</si>
  <si>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</si>
  <si>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</si>
  <si>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</si>
  <si>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</si>
  <si>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</si>
  <si>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</si>
  <si>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</si>
  <si>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</si>
  <si>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</si>
  <si>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</si>
  <si>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</si>
  <si>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</si>
  <si>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</si>
  <si>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</si>
  <si>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</si>
  <si>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</si>
  <si>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</si>
  <si>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</si>
  <si>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</si>
  <si>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</si>
  <si>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</si>
  <si>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</si>
  <si>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</si>
  <si>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</si>
  <si>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</si>
  <si>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</si>
  <si>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</si>
  <si>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</si>
  <si>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</si>
  <si>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</si>
  <si>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</si>
  <si>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</si>
  <si>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</si>
  <si>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</si>
  <si>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</si>
  <si>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</si>
  <si>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</si>
  <si>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</si>
  <si>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</si>
  <si>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</si>
  <si>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</si>
  <si>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</si>
  <si>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</si>
  <si>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</si>
  <si>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</si>
  <si>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</si>
  <si>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</si>
  <si>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</si>
  <si>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</si>
  <si>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</si>
  <si>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</si>
  <si>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</si>
  <si>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</si>
  <si>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</si>
  <si>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</si>
  <si>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</si>
  <si>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</si>
  <si>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</si>
  <si>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</si>
  <si>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</si>
  <si>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</si>
  <si>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</si>
  <si>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</si>
  <si>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</si>
  <si>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</si>
  <si>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</si>
  <si>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</si>
  <si>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</si>
  <si>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</si>
  <si>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</si>
  <si>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</si>
  <si>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</si>
  <si>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</si>
  <si>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</si>
  <si>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</si>
  <si>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</si>
  <si>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</si>
  <si>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</si>
  <si>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</si>
  <si>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</si>
  <si>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</si>
  <si>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</si>
  <si>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</si>
  <si>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</si>
  <si>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</si>
  <si>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</si>
  <si>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</si>
  <si>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</si>
  <si>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</si>
  <si>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</si>
  <si>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</si>
  <si>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</si>
  <si>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</si>
  <si>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</si>
  <si>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</si>
  <si>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</si>
  <si>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</si>
  <si>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</si>
  <si>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</si>
  <si>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</si>
  <si>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</si>
  <si>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</si>
  <si>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</si>
  <si>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</si>
  <si>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</si>
  <si>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</si>
  <si>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</si>
  <si>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</si>
  <si>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</si>
  <si>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</si>
  <si>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</si>
  <si>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</si>
  <si>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</si>
  <si>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</si>
  <si>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</si>
  <si>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</si>
  <si>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</si>
  <si>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</si>
  <si>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</si>
  <si>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</si>
  <si>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</si>
  <si>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</si>
  <si>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</si>
  <si>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</si>
  <si>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</si>
  <si>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</si>
  <si>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</si>
  <si>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</si>
  <si>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</si>
  <si>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</si>
  <si>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</si>
  <si>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</si>
  <si>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</si>
  <si>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</si>
  <si>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</si>
  <si>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</si>
  <si>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</si>
  <si>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</si>
  <si>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</si>
  <si>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</si>
  <si>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</si>
  <si>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</si>
  <si>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</si>
  <si>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</si>
  <si>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</si>
  <si>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</si>
  <si>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</si>
  <si>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</si>
  <si>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</si>
  <si>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</si>
  <si>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</si>
  <si>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</si>
  <si>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</si>
  <si>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</si>
  <si>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</si>
  <si>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</si>
  <si>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</si>
  <si>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</si>
  <si>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</si>
  <si>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</si>
  <si>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</si>
  <si>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</si>
  <si>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</si>
  <si>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</si>
  <si>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</si>
  <si>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</si>
  <si>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</si>
  <si>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</si>
  <si>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</si>
  <si>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</si>
  <si>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</si>
  <si>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</si>
  <si>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</si>
  <si>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</si>
  <si>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</si>
  <si>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</si>
  <si>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</si>
  <si>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</si>
  <si>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</si>
  <si>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</si>
  <si>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</si>
  <si>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</si>
  <si>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</si>
  <si>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</si>
  <si>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</si>
  <si>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</si>
  <si>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</si>
  <si>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</si>
  <si>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</si>
  <si>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</si>
  <si>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</si>
  <si>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</si>
  <si>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</si>
  <si>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</si>
  <si>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</si>
  <si>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</si>
  <si>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</si>
  <si>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</si>
  <si>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</si>
  <si>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</si>
  <si>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</si>
  <si>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</si>
  <si>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</si>
  <si>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</si>
  <si>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</si>
  <si>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</si>
  <si>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</si>
  <si>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</si>
  <si>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</si>
  <si>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</si>
  <si>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</si>
  <si>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</si>
  <si>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</si>
  <si>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</si>
  <si>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</si>
  <si>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</si>
  <si>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</si>
  <si>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</si>
  <si>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</si>
  <si>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</si>
  <si>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</si>
  <si>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</si>
  <si>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</si>
  <si>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</si>
  <si>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</si>
  <si>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</si>
  <si>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</si>
  <si>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</si>
  <si>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</si>
  <si>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</si>
  <si>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</si>
  <si>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</si>
  <si>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</si>
  <si>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</si>
  <si>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</si>
  <si>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</si>
  <si>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</si>
  <si>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</si>
  <si>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</si>
  <si>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</si>
  <si>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</si>
  <si>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</si>
  <si>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</si>
  <si>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</si>
  <si>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</si>
  <si>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</si>
  <si>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</si>
  <si>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</si>
  <si>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</si>
  <si>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</si>
  <si>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</si>
  <si>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</si>
  <si>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</si>
  <si>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</si>
  <si>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</si>
  <si>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</si>
  <si>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</si>
  <si>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</si>
  <si>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</si>
  <si>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</si>
  <si>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</si>
  <si>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</si>
  <si>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</si>
  <si>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</si>
  <si>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</si>
  <si>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</si>
  <si>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</si>
  <si>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</si>
  <si>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</si>
  <si>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</si>
  <si>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</si>
  <si>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</si>
  <si>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</si>
  <si>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</si>
  <si>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</si>
  <si>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</si>
  <si>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</si>
  <si>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</si>
  <si>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</si>
  <si>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</si>
  <si>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</si>
  <si>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</si>
  <si>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</si>
  <si>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</si>
  <si>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</si>
  <si>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</si>
  <si>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</si>
  <si>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</si>
  <si>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</si>
  <si>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</si>
  <si>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</si>
  <si>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</si>
  <si>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</si>
  <si>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</si>
  <si>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</si>
  <si>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</si>
  <si>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</si>
  <si>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</si>
  <si>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</si>
  <si>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</si>
  <si>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</si>
  <si>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</si>
  <si>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</si>
  <si>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</si>
  <si>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</si>
  <si>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</si>
  <si>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</si>
  <si>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</si>
  <si>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</si>
  <si>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</si>
  <si>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</si>
  <si>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</si>
  <si>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</si>
  <si>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</si>
  <si>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</si>
  <si>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</si>
  <si>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</si>
  <si>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</si>
  <si>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</si>
  <si>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</si>
  <si>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</si>
  <si>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</si>
  <si>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</si>
  <si>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</si>
  <si>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</si>
  <si>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</si>
  <si>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</si>
  <si>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</si>
  <si>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</si>
  <si>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</si>
  <si>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</si>
  <si>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</si>
  <si>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</si>
  <si>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</si>
  <si>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</si>
  <si>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</si>
  <si>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</si>
  <si>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</si>
  <si>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</si>
  <si>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</si>
  <si>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</si>
  <si>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</si>
  <si>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</si>
  <si>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</si>
  <si>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</si>
  <si>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</si>
  <si>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</si>
  <si>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</si>
  <si>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</si>
  <si>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</si>
  <si>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</si>
  <si>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</si>
  <si>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</si>
  <si>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</si>
  <si>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</si>
  <si>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</si>
  <si>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</si>
  <si>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</si>
  <si>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</si>
  <si>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</si>
  <si>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</si>
  <si>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</si>
  <si>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</si>
  <si>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</si>
  <si>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</si>
  <si>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</si>
  <si>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</si>
  <si>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</si>
  <si>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</si>
  <si>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</si>
  <si>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</si>
  <si>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</si>
  <si>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</si>
  <si>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</si>
  <si>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</si>
  <si>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</si>
  <si>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</si>
  <si>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</si>
  <si>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</si>
  <si>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</si>
  <si>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</si>
  <si>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</si>
  <si>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</si>
  <si>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</si>
  <si>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</si>
  <si>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</si>
  <si>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</si>
  <si>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</si>
  <si>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</si>
  <si>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</si>
  <si>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</si>
  <si>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</si>
  <si>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</si>
  <si>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</si>
  <si>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</si>
  <si>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</si>
  <si>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</si>
  <si>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</si>
  <si>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</si>
  <si>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</si>
  <si>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</si>
  <si>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</si>
  <si>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</si>
  <si>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</si>
  <si>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</si>
  <si>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</si>
  <si>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</si>
  <si>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</si>
  <si>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</si>
  <si>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</si>
  <si>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</si>
  <si>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</si>
  <si>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</si>
  <si>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</si>
  <si>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</si>
  <si>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</si>
  <si>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</si>
  <si>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</si>
  <si>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</si>
  <si>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</si>
  <si>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</si>
  <si>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</si>
  <si>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</si>
  <si>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</si>
  <si>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</si>
  <si>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</si>
  <si>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</si>
  <si>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</si>
  <si>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</si>
  <si>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</si>
  <si>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</si>
  <si>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</si>
  <si>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</si>
  <si>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</si>
  <si>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</si>
  <si>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</si>
  <si>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</si>
  <si>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</si>
  <si>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</si>
  <si>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</si>
  <si>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</si>
  <si>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</si>
  <si>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</si>
  <si>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</si>
  <si>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</si>
  <si>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</si>
  <si>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</si>
  <si>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</si>
  <si>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</si>
  <si>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</si>
  <si>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</si>
  <si>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</si>
  <si>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</si>
  <si>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</si>
  <si>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</si>
  <si>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</si>
  <si>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</si>
  <si>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</si>
  <si>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</si>
  <si>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</si>
  <si>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</si>
  <si>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</si>
  <si>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</si>
  <si>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</si>
  <si>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</si>
  <si>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</si>
  <si>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</si>
  <si>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</si>
  <si>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</si>
  <si>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</si>
  <si>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</si>
  <si>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</si>
  <si>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</si>
  <si>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</si>
  <si>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</si>
  <si>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</si>
  <si>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</si>
  <si>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</si>
  <si>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</si>
  <si>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</si>
  <si>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</si>
  <si>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</si>
  <si>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</si>
  <si>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</si>
  <si>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</si>
  <si>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</si>
  <si>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</si>
  <si>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</si>
  <si>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</si>
  <si>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</si>
  <si>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</si>
  <si>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</si>
  <si>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</si>
  <si>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</si>
  <si>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</si>
  <si>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</si>
  <si>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</si>
  <si>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</si>
  <si>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</si>
  <si>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</si>
  <si>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</si>
  <si>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</si>
  <si>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</si>
  <si>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</si>
  <si>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</si>
  <si>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</si>
  <si>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</si>
  <si>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</si>
  <si>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</si>
  <si>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</si>
  <si>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</si>
  <si>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</si>
  <si>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</si>
  <si>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</si>
  <si>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</si>
  <si>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</si>
  <si>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</si>
  <si>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</si>
  <si>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</si>
  <si>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</si>
  <si>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</si>
  <si>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</si>
  <si>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</si>
  <si>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</si>
  <si>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</si>
  <si>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</si>
  <si>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</si>
  <si>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</si>
  <si>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</si>
  <si>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</si>
  <si>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</si>
  <si>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</si>
  <si>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</si>
  <si>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</si>
  <si>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</si>
  <si>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</si>
  <si>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</si>
  <si>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</si>
  <si>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</si>
  <si>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</si>
  <si>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</si>
  <si>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</si>
  <si>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</si>
  <si>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</si>
  <si>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</si>
  <si>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</si>
  <si>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</si>
  <si>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</si>
  <si>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</si>
  <si>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</si>
  <si>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</si>
  <si>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</si>
  <si>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</si>
  <si>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</si>
  <si>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</si>
  <si>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</si>
  <si>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</si>
  <si>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</si>
  <si>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</si>
  <si>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</si>
  <si>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</si>
  <si>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</si>
  <si>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</si>
  <si>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</si>
  <si>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</si>
  <si>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</si>
  <si>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</si>
  <si>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</si>
  <si>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</si>
  <si>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</si>
  <si>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</si>
  <si>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</si>
  <si>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</si>
  <si>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</si>
  <si>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</si>
  <si>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</si>
  <si>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</si>
  <si>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</si>
  <si>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</si>
  <si>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</si>
  <si>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</si>
  <si>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</si>
  <si>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</si>
  <si>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</si>
  <si>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</si>
  <si>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</si>
  <si>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</si>
  <si>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</si>
  <si>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</si>
  <si>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</si>
  <si>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</si>
  <si>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</si>
  <si>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</si>
  <si>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</si>
  <si>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</si>
  <si>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</si>
  <si>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</si>
  <si>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</si>
  <si>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</si>
  <si>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</si>
  <si>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</si>
  <si>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</si>
  <si>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</si>
  <si>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</si>
  <si>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</si>
  <si>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</si>
  <si>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</si>
  <si>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</si>
  <si>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</si>
  <si>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</si>
  <si>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</si>
  <si>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</si>
  <si>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</si>
  <si>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</si>
  <si>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</si>
  <si>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</si>
  <si>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</si>
  <si>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</si>
  <si>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</si>
  <si>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</si>
  <si>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</si>
  <si>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</si>
  <si>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</si>
  <si>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</si>
  <si>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</si>
  <si>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</si>
  <si>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</si>
  <si>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</si>
  <si>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</si>
  <si>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</si>
  <si>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</si>
  <si>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</si>
  <si>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</si>
  <si>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</si>
  <si>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</si>
  <si>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</si>
  <si>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</si>
  <si>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</si>
  <si>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</si>
  <si>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</si>
  <si>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</si>
  <si>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</si>
  <si>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</si>
  <si>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</si>
  <si>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</si>
  <si>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</si>
  <si>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</si>
  <si>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</si>
  <si>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</si>
  <si>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</si>
  <si>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</si>
  <si>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</si>
  <si>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</si>
  <si>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</si>
  <si>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</si>
  <si>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</si>
  <si>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</si>
  <si>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</si>
  <si>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</si>
  <si>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</si>
  <si>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</si>
  <si>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</si>
  <si>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</si>
  <si>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</si>
  <si>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</si>
  <si>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</si>
  <si>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</si>
  <si>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</si>
  <si>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</si>
  <si>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</si>
  <si>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</si>
  <si>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</si>
  <si>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</si>
  <si>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</si>
  <si>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</si>
  <si>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</si>
  <si>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</si>
  <si>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</si>
  <si>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</si>
  <si>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</si>
  <si>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</si>
  <si>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</si>
  <si>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</si>
  <si>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</si>
  <si>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</si>
  <si>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</si>
  <si>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</si>
  <si>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</si>
  <si>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</si>
  <si>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</si>
  <si>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</si>
  <si>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</si>
  <si>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</si>
  <si>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</si>
  <si>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</si>
  <si>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</si>
  <si>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</si>
  <si>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</si>
  <si>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</si>
  <si>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</si>
  <si>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</si>
  <si>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</si>
  <si>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</si>
  <si>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</si>
  <si>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</si>
  <si>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</si>
  <si>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</si>
  <si>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</si>
  <si>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</si>
  <si>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</si>
  <si>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</si>
  <si>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</si>
  <si>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</si>
  <si>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</si>
  <si>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</si>
  <si>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</si>
  <si>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</si>
  <si>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</si>
  <si>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</si>
  <si>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</si>
  <si>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</si>
  <si>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</si>
  <si>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</si>
  <si>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</si>
  <si>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</si>
  <si>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</si>
  <si>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</si>
  <si>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</si>
  <si>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</si>
  <si>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</si>
  <si>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</si>
  <si>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</si>
  <si>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</si>
  <si>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</si>
  <si>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</si>
  <si>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</si>
  <si>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</si>
  <si>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</si>
  <si>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</si>
  <si>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</si>
  <si>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</si>
  <si>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</si>
  <si>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</si>
  <si>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</si>
  <si>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</si>
  <si>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</si>
  <si>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</si>
  <si>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</si>
  <si>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</si>
  <si>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</si>
  <si>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</si>
  <si>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</si>
  <si>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</si>
  <si>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</si>
  <si>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</si>
  <si>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</si>
  <si>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</si>
  <si>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</si>
  <si>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</si>
  <si>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</si>
  <si>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</si>
  <si>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</si>
  <si>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</si>
  <si>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</si>
  <si>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</si>
  <si>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</si>
  <si>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</si>
  <si>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</si>
  <si>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</si>
  <si>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</si>
  <si>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</si>
  <si>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</si>
  <si>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</si>
  <si>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</si>
  <si>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</si>
  <si>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</si>
  <si>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</si>
  <si>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</si>
  <si>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</si>
  <si>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</si>
  <si>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</si>
  <si>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</si>
  <si>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</si>
  <si>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</si>
  <si>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</si>
  <si>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</si>
  <si>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</si>
  <si>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</si>
  <si>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</si>
  <si>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</si>
  <si>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</si>
  <si>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</si>
  <si>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</si>
  <si>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</si>
  <si>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</si>
  <si>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</si>
  <si>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</si>
  <si>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</si>
  <si>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</si>
  <si>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</si>
  <si>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</si>
  <si>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</si>
  <si>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</si>
  <si>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</si>
  <si>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</si>
  <si>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</si>
  <si>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</si>
  <si>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</si>
  <si>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</si>
  <si>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</si>
  <si>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</si>
  <si>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</si>
  <si>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</si>
  <si>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</si>
  <si>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</si>
  <si>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</si>
  <si>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</si>
  <si>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</si>
  <si>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</si>
  <si>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</si>
  <si>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</si>
  <si>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</si>
  <si>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</si>
  <si>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</si>
  <si>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</si>
  <si>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</si>
  <si>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</si>
  <si>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</si>
  <si>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</si>
  <si>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</si>
  <si>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</si>
  <si>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</si>
  <si>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</si>
  <si>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</si>
  <si>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</si>
  <si>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</si>
  <si>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</si>
  <si>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</si>
  <si>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</si>
  <si>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</si>
  <si>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</si>
  <si>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</si>
  <si>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</si>
  <si>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</si>
  <si>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</si>
  <si>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</si>
  <si>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</si>
  <si>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</si>
  <si>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</si>
  <si>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</si>
  <si>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</si>
  <si>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</si>
  <si>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</si>
  <si>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</si>
  <si>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</si>
  <si>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</si>
  <si>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</si>
  <si>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</si>
  <si>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</si>
  <si>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</si>
  <si>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</si>
  <si>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</si>
  <si>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</si>
  <si>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</si>
  <si>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</si>
  <si>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</si>
  <si>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</si>
  <si>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</si>
  <si>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</si>
  <si>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</si>
  <si>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</si>
  <si>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</si>
  <si>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</si>
  <si>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</si>
  <si>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</si>
  <si>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</si>
  <si>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</si>
  <si>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</si>
  <si>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</si>
  <si>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</si>
  <si>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</si>
  <si>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</si>
  <si>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</si>
  <si>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</si>
  <si>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</si>
  <si>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</si>
  <si>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</si>
  <si>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</si>
  <si>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</si>
  <si>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</si>
  <si>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</si>
  <si>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</si>
  <si>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</si>
  <si>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</si>
  <si>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</si>
  <si>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</si>
  <si>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</si>
  <si>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</si>
  <si>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</si>
  <si>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</si>
  <si>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</si>
  <si>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</si>
  <si>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</si>
  <si>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</si>
  <si>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</si>
  <si>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</si>
  <si>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</si>
  <si>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</si>
  <si>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</si>
  <si>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</si>
  <si>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</si>
  <si>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</si>
  <si>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</si>
  <si>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</si>
  <si>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</si>
  <si>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</si>
  <si>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</si>
  <si>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</si>
  <si>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</si>
  <si>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</si>
  <si>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</si>
  <si>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</si>
  <si>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</si>
  <si>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</si>
  <si>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</si>
  <si>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</si>
  <si>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</si>
  <si>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</si>
  <si>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</si>
  <si>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</si>
  <si>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</si>
  <si>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</si>
  <si>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</si>
  <si>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</si>
  <si>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</si>
  <si>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</si>
  <si>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</si>
  <si>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</si>
  <si>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</si>
  <si>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</si>
  <si>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</si>
  <si>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</si>
  <si>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</si>
  <si>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</si>
  <si>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</si>
  <si>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</si>
  <si>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</si>
  <si>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</si>
  <si>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</si>
  <si>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</si>
  <si>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</si>
  <si>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</si>
  <si>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</si>
  <si>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</si>
  <si>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</si>
  <si>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</si>
  <si>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</si>
  <si>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</si>
  <si>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</si>
  <si>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</si>
  <si>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</si>
  <si>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</si>
  <si>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</si>
  <si>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</si>
  <si>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</si>
  <si>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</si>
  <si>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</si>
  <si>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</si>
  <si>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</si>
  <si>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</si>
  <si>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</si>
  <si>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</si>
  <si>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</si>
  <si>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</si>
  <si>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</si>
  <si>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</si>
  <si>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</si>
  <si>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</si>
  <si>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</si>
  <si>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</si>
  <si>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</si>
  <si>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</si>
  <si>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</si>
  <si>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</si>
  <si>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</si>
  <si>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</si>
  <si>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</si>
  <si>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</si>
  <si>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</si>
  <si>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</si>
  <si>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</si>
  <si>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</si>
  <si>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</si>
  <si>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</si>
  <si>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</si>
  <si>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</si>
  <si>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</si>
  <si>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</si>
  <si>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</si>
  <si>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</si>
  <si>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</si>
  <si>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</si>
  <si>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</si>
  <si>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</si>
  <si>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</si>
  <si>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</si>
  <si>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</si>
  <si>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</si>
  <si>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</si>
  <si>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</si>
  <si>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</si>
  <si>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</si>
  <si>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</si>
  <si>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</si>
  <si>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</si>
  <si>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</si>
  <si>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</si>
  <si>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</si>
  <si>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</si>
  <si>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</si>
  <si>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</si>
  <si>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</si>
  <si>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</si>
  <si>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</si>
  <si>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</si>
  <si>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</si>
  <si>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</si>
  <si>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</si>
  <si>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</si>
  <si>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</si>
  <si>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</si>
  <si>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</si>
  <si>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</si>
  <si>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</si>
  <si>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</si>
  <si>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</si>
  <si>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</si>
  <si>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</si>
  <si>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</si>
  <si>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</si>
  <si>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</si>
  <si>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</si>
  <si>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</si>
  <si>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</si>
  <si>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</si>
  <si>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</si>
  <si>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</si>
  <si>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</si>
  <si>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</si>
  <si>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</si>
  <si>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</si>
  <si>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</si>
  <si>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</si>
  <si>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</si>
  <si>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</si>
  <si>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</si>
  <si>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</si>
  <si>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</si>
  <si>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</si>
  <si>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</si>
  <si>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</si>
  <si>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</si>
  <si>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</si>
  <si>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</si>
  <si>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</si>
  <si>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</si>
  <si>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</si>
  <si>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</si>
  <si>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</si>
  <si>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</si>
  <si>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</si>
  <si>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</si>
  <si>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</si>
  <si>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</si>
  <si>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</si>
  <si>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</si>
  <si>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</si>
  <si>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</si>
  <si>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</si>
  <si>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</si>
  <si>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</si>
  <si>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</si>
  <si>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</si>
  <si>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</si>
  <si>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</si>
  <si>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</si>
  <si>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</si>
  <si>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</si>
  <si>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</si>
  <si>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</si>
  <si>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</si>
  <si>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</si>
  <si>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</si>
  <si>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</si>
  <si>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</si>
  <si>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</si>
  <si>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</si>
  <si>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</si>
  <si>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</si>
  <si>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</si>
  <si>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</si>
  <si>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</si>
  <si>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</si>
  <si>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</si>
  <si>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</si>
  <si>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</si>
  <si>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</si>
  <si>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</si>
  <si>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</si>
  <si>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</si>
  <si>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</si>
  <si>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</si>
  <si>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</si>
  <si>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</si>
  <si>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</si>
  <si>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</si>
  <si>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</si>
  <si>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</si>
  <si>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</si>
  <si>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</si>
  <si>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</si>
  <si>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</si>
  <si>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</si>
  <si>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</si>
  <si>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</si>
  <si>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</si>
  <si>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</si>
  <si>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</si>
  <si>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</si>
  <si>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</si>
  <si>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</si>
  <si>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</si>
  <si>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</si>
  <si>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</si>
  <si>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</si>
  <si>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</si>
  <si>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</si>
  <si>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</si>
  <si>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</si>
  <si>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</si>
  <si>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</si>
  <si>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</si>
  <si>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</si>
  <si>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</si>
  <si>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</si>
  <si>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</si>
  <si>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</si>
  <si>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</si>
  <si>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</si>
  <si>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</si>
  <si>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</si>
  <si>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</si>
  <si>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</si>
  <si>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</si>
  <si>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</si>
  <si>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</si>
  <si>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</si>
  <si>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</si>
  <si>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</si>
  <si>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</si>
  <si>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</si>
  <si>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</si>
  <si>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</si>
  <si>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</si>
  <si>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</si>
  <si>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</si>
  <si>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</si>
  <si>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</si>
  <si>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</si>
  <si>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</si>
  <si>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</si>
  <si>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</si>
  <si>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</si>
  <si>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</si>
  <si>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</si>
  <si>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</si>
  <si>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</si>
  <si>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</si>
  <si>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</si>
  <si>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</si>
  <si>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</si>
  <si>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</si>
  <si>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</si>
  <si>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</si>
  <si>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</si>
  <si>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</si>
  <si>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</si>
  <si>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</si>
  <si>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</si>
  <si>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</si>
  <si>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</si>
  <si>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</si>
  <si>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</si>
  <si>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</si>
  <si>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</si>
  <si>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</si>
  <si>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</si>
  <si>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</si>
  <si>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</si>
  <si>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</si>
  <si>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</si>
  <si>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</si>
  <si>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</si>
  <si>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</si>
  <si>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</si>
  <si>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</si>
  <si>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</si>
  <si>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</si>
  <si>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</si>
  <si>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</si>
  <si>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</si>
  <si>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</si>
  <si>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</si>
  <si>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</si>
  <si>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</si>
  <si>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</si>
  <si>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</si>
  <si>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</si>
  <si>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</si>
  <si>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</si>
  <si>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</si>
  <si>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</si>
  <si>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</si>
  <si>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</si>
  <si>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</si>
  <si>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</si>
  <si>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</si>
  <si>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</si>
  <si>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</si>
  <si>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</si>
  <si>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</si>
  <si>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</si>
  <si>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</si>
  <si>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</si>
  <si>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</si>
  <si>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</si>
  <si>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</si>
  <si>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</si>
  <si>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</si>
  <si>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</si>
  <si>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</si>
  <si>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</si>
  <si>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</si>
  <si>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</si>
  <si>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</si>
  <si>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</si>
  <si>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</si>
  <si>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</si>
  <si>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</si>
  <si>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</si>
  <si>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</si>
  <si>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</si>
  <si>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</si>
  <si>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</si>
  <si>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</si>
  <si>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</si>
  <si>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</si>
  <si>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</si>
  <si>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</si>
  <si>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</si>
  <si>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</si>
  <si>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</si>
  <si>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</si>
  <si>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</si>
  <si>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</si>
  <si>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</si>
  <si>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</si>
  <si>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</si>
  <si>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</si>
  <si>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</si>
  <si>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</si>
  <si>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</si>
  <si>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</si>
  <si>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</si>
  <si>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</si>
  <si>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</si>
  <si>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</si>
  <si>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</si>
  <si>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</si>
  <si>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</si>
  <si>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</si>
  <si>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</si>
  <si>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</si>
  <si>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</si>
  <si>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</si>
  <si>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</si>
  <si>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</si>
  <si>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</si>
  <si>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</si>
  <si>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</si>
  <si>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</si>
  <si>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</si>
  <si>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</si>
  <si>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</si>
  <si>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</si>
  <si>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</si>
  <si>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</si>
  <si>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</si>
  <si>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</si>
  <si>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</si>
  <si>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</si>
  <si>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</si>
  <si>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</si>
  <si>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</si>
  <si>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</si>
  <si>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</si>
  <si>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</si>
  <si>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</si>
  <si>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</si>
  <si>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</si>
  <si>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</si>
  <si>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</si>
  <si>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</si>
  <si>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</si>
  <si>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</si>
  <si>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</si>
  <si>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</si>
  <si>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</si>
  <si>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</si>
  <si>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</si>
  <si>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</si>
  <si>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</si>
  <si>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</si>
  <si>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</si>
  <si>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</si>
  <si>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</si>
  <si>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</si>
  <si>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</si>
  <si>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</si>
  <si>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</si>
  <si>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</si>
  <si>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</si>
  <si>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</si>
  <si>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</si>
  <si>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</si>
  <si>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</si>
  <si>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</si>
  <si>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</si>
  <si>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</si>
  <si>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</si>
  <si>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</si>
  <si>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</si>
  <si>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</si>
  <si>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</si>
  <si>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</si>
  <si>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</si>
  <si>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</si>
  <si>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</si>
  <si>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</si>
  <si>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</si>
  <si>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</si>
  <si>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</si>
  <si>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</si>
  <si>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</si>
  <si>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</si>
  <si>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</si>
  <si>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</si>
  <si>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</si>
  <si>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</si>
  <si>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</si>
  <si>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</si>
  <si>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</si>
  <si>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</si>
  <si>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</si>
  <si>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</si>
  <si>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</si>
  <si>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</si>
  <si>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</si>
  <si>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</si>
  <si>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</si>
  <si>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</si>
  <si>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</si>
  <si>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</si>
  <si>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</si>
  <si>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</si>
  <si>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</si>
  <si>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</si>
  <si>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</si>
  <si>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</si>
  <si>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</si>
  <si>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</si>
  <si>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</si>
  <si>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</si>
  <si>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</si>
  <si>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</si>
  <si>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</si>
  <si>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</si>
  <si>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</si>
  <si>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</si>
  <si>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</si>
  <si>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</si>
  <si>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</si>
  <si>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</si>
  <si>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</si>
  <si>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</si>
  <si>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</si>
  <si>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</si>
  <si>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</si>
  <si>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</si>
  <si>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</si>
  <si>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</si>
  <si>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</si>
  <si>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</si>
  <si>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</si>
  <si>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</si>
  <si>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</si>
  <si>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</si>
  <si>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</si>
  <si>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</si>
  <si>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</si>
  <si>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</si>
  <si>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</si>
  <si>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</si>
  <si>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</si>
  <si>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</si>
  <si>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</si>
  <si>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</si>
  <si>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</si>
  <si>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</si>
  <si>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</si>
  <si>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</si>
  <si>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</si>
  <si>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</si>
  <si>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</si>
  <si>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</si>
  <si>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</si>
  <si>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</si>
  <si>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</si>
  <si>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</si>
  <si>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</si>
  <si>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</si>
  <si>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</si>
  <si>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</si>
  <si>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</si>
  <si>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</si>
  <si>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</si>
  <si>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</si>
  <si>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</si>
  <si>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</si>
  <si>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</si>
  <si>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</si>
  <si>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</si>
  <si>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</si>
  <si>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</si>
  <si>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</si>
  <si>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</si>
  <si>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</si>
  <si>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</si>
  <si>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</si>
  <si>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</si>
  <si>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</si>
  <si>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</si>
  <si>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</si>
  <si>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</si>
  <si>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</si>
  <si>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</si>
  <si>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</si>
  <si>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</si>
  <si>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</si>
  <si>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</si>
  <si>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</si>
  <si>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</si>
  <si>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</si>
  <si>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</si>
  <si>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</si>
  <si>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</si>
  <si>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</si>
  <si>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</si>
  <si>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</si>
  <si>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</si>
  <si>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</si>
  <si>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</si>
  <si>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</si>
  <si>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</si>
  <si>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</si>
  <si>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</si>
  <si>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</si>
  <si>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</si>
  <si>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</si>
  <si>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</si>
  <si>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</si>
  <si>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</si>
  <si>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</si>
  <si>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</si>
  <si>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</si>
  <si>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</si>
  <si>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</si>
  <si>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</si>
  <si>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</si>
  <si>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</si>
  <si>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</si>
  <si>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</si>
  <si>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</si>
  <si>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</si>
  <si>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</si>
  <si>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</si>
  <si>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</si>
  <si>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</si>
  <si>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</si>
  <si>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</si>
  <si>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</si>
  <si>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</si>
  <si>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</si>
  <si>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</si>
  <si>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</si>
  <si>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</si>
  <si>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</si>
  <si>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</si>
  <si>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</si>
  <si>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</si>
  <si>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</si>
  <si>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</si>
  <si>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</si>
  <si>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</si>
  <si>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</si>
  <si>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</si>
  <si>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</si>
  <si>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</si>
  <si>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</si>
  <si>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</si>
  <si>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</si>
  <si>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</si>
  <si>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</si>
  <si>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</si>
  <si>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</si>
  <si>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</si>
  <si>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</si>
  <si>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</si>
  <si>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</si>
  <si>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</si>
  <si>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</si>
  <si>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</si>
  <si>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</si>
  <si>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</si>
  <si>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</si>
  <si>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</si>
  <si>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</si>
  <si>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</si>
  <si>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</si>
  <si>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</si>
  <si>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</si>
  <si>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</si>
  <si>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</si>
  <si>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</si>
  <si>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</si>
  <si>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</si>
  <si>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</si>
  <si>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</si>
  <si>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</si>
  <si>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</si>
  <si>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</si>
  <si>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</si>
  <si>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</si>
  <si>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</si>
  <si>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</si>
  <si>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</si>
  <si>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</si>
  <si>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</si>
  <si>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</si>
  <si>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</si>
  <si>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</si>
  <si>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</si>
  <si>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</si>
  <si>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</si>
  <si>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</si>
  <si>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</si>
  <si>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</si>
  <si>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</si>
  <si>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</si>
  <si>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</si>
  <si>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</si>
  <si>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</si>
  <si>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</si>
  <si>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</si>
  <si>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</si>
  <si>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</si>
  <si>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</si>
  <si>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</si>
  <si>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</si>
  <si>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</si>
  <si>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</si>
  <si>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</si>
  <si>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</si>
  <si>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</si>
  <si>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</si>
  <si>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</si>
  <si>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</si>
  <si>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</si>
  <si>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</si>
  <si>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</si>
  <si>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</si>
  <si>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</si>
  <si>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</si>
  <si>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</si>
  <si>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</si>
  <si>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</si>
  <si>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</si>
  <si>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</si>
  <si>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</si>
  <si>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</si>
  <si>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</si>
  <si>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</si>
  <si>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</si>
  <si>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</si>
  <si>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</si>
  <si>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</si>
  <si>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</si>
  <si>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</si>
  <si>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</si>
  <si>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</si>
  <si>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</si>
  <si>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</si>
  <si>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</si>
  <si>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</si>
  <si>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</si>
  <si>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</si>
  <si>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</si>
  <si>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</si>
  <si>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</si>
  <si>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</si>
  <si>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</si>
  <si>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</si>
  <si>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</si>
  <si>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</si>
  <si>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</si>
  <si>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</si>
  <si>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</si>
  <si>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</si>
  <si>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</si>
  <si>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</si>
  <si>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</si>
  <si>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</si>
  <si>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</si>
  <si>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</si>
  <si>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</si>
  <si>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</si>
  <si>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</si>
  <si>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</si>
  <si>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</si>
  <si>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</si>
  <si>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</si>
  <si>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</si>
  <si>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</si>
  <si>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</si>
  <si>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</si>
  <si>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</si>
  <si>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</si>
  <si>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</si>
  <si>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</si>
  <si>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</si>
  <si>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</si>
  <si>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</si>
  <si>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</si>
  <si>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</si>
  <si>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</si>
  <si>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</si>
  <si>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</si>
  <si>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</si>
  <si>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</si>
  <si>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</si>
  <si>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</si>
  <si>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</si>
  <si>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</si>
  <si>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</si>
  <si>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</si>
  <si>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</si>
  <si>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</si>
  <si>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</si>
  <si>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</si>
  <si>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</si>
  <si>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</si>
  <si>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</si>
  <si>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</si>
  <si>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</si>
  <si>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</si>
  <si>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</si>
  <si>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</si>
  <si>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</si>
  <si>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</si>
  <si>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</si>
  <si>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</si>
  <si>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</si>
  <si>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</si>
  <si>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</si>
  <si>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</si>
  <si>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</si>
  <si>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</si>
  <si>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</si>
  <si>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</si>
  <si>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</si>
  <si>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</si>
  <si>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</si>
  <si>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</si>
  <si>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</si>
  <si>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</si>
  <si>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</si>
  <si>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</si>
  <si>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</si>
  <si>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</si>
  <si>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</si>
  <si>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</si>
  <si>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</si>
  <si>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</si>
  <si>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</si>
  <si>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</si>
  <si>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</si>
  <si>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</si>
  <si>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</si>
  <si>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</si>
  <si>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</si>
  <si>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</si>
  <si>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</si>
  <si>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</si>
  <si>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</si>
  <si>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</si>
  <si>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</si>
  <si>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</si>
  <si>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</si>
  <si>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</si>
  <si>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</si>
  <si>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</si>
  <si>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</si>
  <si>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</si>
  <si>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</si>
  <si>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</si>
  <si>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</si>
  <si>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</si>
  <si>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</si>
  <si>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</si>
  <si>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</si>
  <si>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</si>
  <si>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</si>
  <si>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</si>
  <si>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</si>
  <si>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</si>
  <si>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</si>
  <si>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</si>
  <si>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</si>
  <si>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</si>
  <si>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</si>
  <si>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</si>
  <si>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</si>
  <si>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</si>
  <si>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</si>
  <si>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</si>
  <si>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</si>
  <si>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</si>
  <si>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</si>
  <si>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</si>
  <si>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</si>
  <si>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</si>
  <si>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</si>
  <si>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</si>
  <si>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</si>
  <si>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</si>
  <si>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</si>
  <si>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</si>
  <si>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</si>
  <si>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</si>
  <si>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</si>
  <si>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</si>
  <si>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</si>
  <si>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</si>
  <si>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</si>
  <si>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</si>
  <si>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</si>
  <si>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</si>
  <si>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</si>
  <si>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</si>
  <si>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</si>
  <si>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</si>
  <si>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</si>
  <si>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</si>
  <si>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</si>
  <si>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</si>
  <si>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</si>
  <si>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</si>
  <si>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</si>
  <si>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</si>
  <si>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</si>
  <si>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</si>
  <si>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</si>
  <si>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</si>
  <si>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</si>
  <si>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</si>
  <si>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</si>
  <si>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</si>
  <si>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</si>
  <si>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</si>
  <si>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</si>
  <si>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</si>
  <si>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</si>
  <si>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</si>
  <si>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</si>
  <si>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</si>
  <si>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</si>
  <si>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</si>
  <si>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</si>
  <si>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</si>
  <si>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</si>
  <si>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</si>
  <si>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</si>
  <si>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</si>
  <si>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</si>
  <si>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</si>
  <si>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</si>
  <si>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</si>
  <si>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</si>
  <si>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</si>
  <si>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</si>
  <si>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</si>
  <si>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</si>
  <si>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</si>
  <si>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</si>
  <si>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</si>
  <si>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</si>
  <si>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</si>
  <si>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</si>
  <si>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</si>
  <si>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</si>
  <si>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</si>
  <si>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</si>
  <si>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</si>
  <si>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</si>
  <si>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</si>
  <si>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</si>
  <si>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</si>
  <si>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</si>
  <si>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</si>
  <si>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</si>
  <si>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</si>
  <si>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</si>
  <si>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</si>
  <si>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</si>
  <si>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</si>
  <si>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</si>
  <si>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</si>
  <si>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</si>
  <si>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</si>
  <si>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</si>
  <si>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</si>
  <si>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</si>
  <si>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</si>
  <si>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</si>
  <si>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</si>
  <si>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</si>
  <si>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</si>
  <si>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</si>
  <si>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</si>
  <si>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</si>
  <si>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</si>
  <si>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</si>
  <si>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</si>
  <si>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</si>
  <si>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</si>
  <si>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</si>
  <si>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</si>
  <si>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</si>
  <si>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</si>
  <si>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</si>
  <si>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</si>
  <si>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</si>
  <si>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</si>
  <si>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</si>
  <si>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</si>
  <si>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</si>
  <si>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</si>
  <si>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</si>
  <si>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</si>
  <si>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</si>
  <si>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</si>
  <si>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</si>
  <si>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</si>
  <si>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</si>
  <si>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</si>
  <si>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</si>
  <si>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</si>
  <si>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</si>
  <si>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</si>
  <si>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</si>
  <si>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</si>
  <si>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</si>
  <si>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</si>
  <si>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</si>
  <si>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</si>
  <si>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</si>
  <si>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</si>
  <si>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</si>
  <si>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</si>
  <si>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</si>
  <si>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</si>
  <si>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</si>
  <si>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</si>
  <si>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</si>
  <si>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</si>
  <si>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</si>
  <si>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</si>
  <si>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</si>
  <si>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</si>
  <si>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</si>
  <si>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</si>
  <si>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</si>
  <si>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</si>
  <si>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</si>
  <si>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</si>
  <si>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</si>
  <si>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</si>
  <si>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</si>
  <si>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</si>
  <si>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</si>
  <si>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</si>
  <si>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</si>
  <si>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</si>
  <si>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</si>
  <si>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</si>
  <si>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</si>
  <si>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</si>
  <si>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</si>
  <si>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</si>
  <si>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</si>
  <si>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</si>
  <si>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</si>
  <si>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</si>
  <si>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</si>
  <si>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</si>
  <si>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</si>
  <si>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</si>
  <si>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</si>
  <si>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</si>
  <si>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</si>
  <si>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</si>
  <si>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</si>
  <si>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</si>
  <si>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</si>
  <si>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</si>
  <si>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</si>
  <si>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</si>
  <si>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</si>
  <si>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</si>
  <si>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</si>
  <si>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</si>
  <si>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</si>
  <si>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</si>
  <si>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</si>
  <si>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</si>
  <si>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</si>
  <si>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</si>
  <si>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</si>
  <si>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</si>
  <si>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</si>
  <si>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</si>
  <si>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</si>
  <si>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</si>
  <si>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</si>
  <si>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</si>
  <si>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</si>
  <si>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</si>
  <si>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</si>
  <si>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</si>
  <si>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</si>
  <si>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</si>
  <si>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</si>
  <si>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</si>
  <si>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</si>
  <si>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</si>
  <si>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</si>
  <si>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</si>
  <si>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</si>
  <si>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</si>
  <si>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</si>
  <si>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</si>
  <si>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</si>
  <si>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</si>
  <si>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</si>
  <si>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</si>
  <si>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</si>
  <si>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</si>
  <si>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</si>
  <si>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</si>
  <si>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</si>
  <si>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</si>
  <si>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</si>
  <si>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</si>
  <si>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</si>
  <si>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</si>
  <si>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</si>
  <si>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</si>
  <si>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</si>
  <si>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</si>
  <si>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</si>
  <si>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</si>
  <si>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</si>
  <si>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</si>
  <si>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</si>
  <si>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</si>
  <si>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</si>
  <si>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</si>
  <si>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</si>
  <si>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</si>
  <si>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</si>
  <si>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</si>
  <si>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</si>
  <si>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</si>
  <si>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</si>
  <si>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</si>
  <si>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</si>
  <si>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</si>
  <si>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</si>
  <si>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</si>
  <si>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</si>
  <si>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</si>
  <si>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</si>
  <si>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</si>
  <si>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</si>
  <si>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</si>
  <si>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</si>
  <si>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</si>
  <si>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</si>
  <si>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</si>
  <si>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</si>
  <si>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</si>
  <si>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</si>
  <si>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</si>
  <si>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</si>
  <si>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</si>
  <si>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</si>
  <si>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</si>
  <si>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</si>
  <si>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</si>
  <si>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</si>
  <si>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</si>
  <si>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</si>
  <si>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</si>
  <si>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</si>
  <si>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</si>
  <si>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</si>
  <si>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</si>
  <si>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</si>
  <si>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</si>
  <si>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</si>
  <si>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</si>
  <si>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</si>
  <si>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</si>
  <si>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</si>
  <si>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</si>
  <si>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</si>
  <si>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</si>
  <si>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</si>
  <si>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</si>
  <si>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</si>
  <si>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</si>
  <si>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</si>
  <si>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</si>
  <si>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</si>
  <si>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</si>
  <si>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</si>
  <si>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</si>
  <si>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</si>
  <si>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</si>
  <si>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</si>
  <si>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</si>
  <si>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</si>
  <si>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</si>
  <si>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</si>
  <si>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</si>
  <si>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</si>
  <si>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</si>
  <si>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</si>
  <si>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</si>
  <si>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</si>
  <si>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</si>
  <si>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</si>
  <si>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</si>
  <si>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</si>
  <si>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</si>
  <si>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</si>
  <si>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</si>
  <si>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</si>
  <si>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</si>
  <si>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</si>
  <si>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</si>
  <si>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</si>
  <si>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</si>
  <si>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</si>
  <si>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</si>
  <si>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</si>
  <si>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</si>
  <si>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</si>
  <si>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</si>
  <si>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</si>
  <si>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</si>
  <si>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</si>
  <si>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</si>
  <si>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</si>
  <si>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</si>
  <si>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</si>
  <si>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</si>
  <si>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</si>
  <si>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</si>
  <si>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</si>
  <si>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</si>
  <si>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</si>
  <si>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</si>
  <si>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</si>
  <si>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</si>
  <si>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</si>
  <si>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</si>
  <si>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</si>
  <si>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</si>
  <si>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</si>
  <si>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</si>
  <si>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</si>
  <si>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</si>
  <si>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</si>
  <si>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</si>
  <si>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</si>
  <si>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</si>
  <si>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</si>
  <si>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</si>
  <si>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</si>
  <si>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</si>
  <si>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</si>
  <si>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</si>
  <si>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</si>
  <si>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</si>
  <si>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</si>
  <si>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</si>
  <si>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</si>
  <si>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</si>
  <si>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</si>
  <si>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</si>
  <si>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</si>
  <si>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</si>
  <si>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</si>
  <si>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</si>
  <si>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</si>
  <si>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</si>
  <si>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</si>
  <si>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</si>
  <si>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</si>
  <si>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</si>
  <si>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</si>
  <si>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</si>
  <si>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</si>
  <si>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</si>
  <si>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</si>
  <si>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</si>
  <si>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</si>
  <si>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</si>
  <si>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</si>
  <si>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</si>
  <si>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</si>
  <si>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</si>
  <si>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</si>
  <si>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</si>
  <si>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</si>
  <si>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</si>
  <si>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</si>
  <si>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</si>
  <si>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</si>
  <si>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</si>
  <si>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</si>
  <si>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</si>
  <si>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</si>
  <si>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</si>
  <si>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</si>
  <si>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</si>
  <si>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</si>
  <si>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</si>
  <si>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</si>
  <si>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</si>
  <si>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</si>
  <si>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</si>
  <si>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</si>
  <si>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</si>
  <si>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</si>
  <si>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</si>
  <si>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</si>
  <si>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</si>
  <si>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</si>
  <si>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</si>
  <si>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</si>
  <si>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</si>
  <si>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</si>
  <si>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</si>
  <si>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</si>
  <si>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</si>
  <si>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</si>
  <si>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</si>
  <si>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</si>
  <si>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</si>
  <si>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</si>
  <si>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</si>
  <si>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</si>
  <si>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</si>
  <si>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</si>
  <si>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</si>
  <si>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</si>
  <si>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</si>
  <si>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</si>
  <si>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</si>
  <si>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</si>
  <si>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</si>
  <si>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</si>
  <si>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</si>
  <si>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</si>
  <si>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</si>
  <si>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</si>
  <si>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</si>
  <si>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</si>
  <si>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</si>
  <si>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</si>
  <si>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</si>
  <si>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</si>
  <si>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</si>
  <si>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</si>
  <si>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</si>
  <si>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</si>
  <si>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</si>
  <si>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</si>
  <si>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</si>
  <si>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</si>
  <si>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</si>
  <si>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</si>
  <si>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</si>
  <si>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</si>
  <si>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</si>
  <si>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</si>
  <si>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</si>
  <si>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</si>
  <si>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</si>
  <si>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</si>
  <si>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</si>
  <si>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</si>
  <si>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</si>
  <si>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</si>
  <si>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</si>
  <si>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</si>
  <si>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</si>
  <si>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</si>
  <si>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</si>
  <si>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</si>
  <si>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</si>
  <si>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</si>
  <si>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</si>
  <si>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</si>
  <si>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</si>
  <si>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</si>
  <si>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</si>
  <si>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</si>
  <si>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</si>
  <si>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</si>
  <si>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</si>
  <si>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</si>
  <si>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</si>
  <si>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</si>
  <si>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</si>
  <si>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</si>
  <si>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</si>
  <si>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</si>
  <si>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</si>
  <si>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</si>
  <si>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</si>
  <si>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</si>
  <si>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</si>
  <si>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</si>
  <si>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</si>
  <si>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</si>
  <si>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</si>
  <si>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</si>
  <si>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</si>
  <si>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</si>
  <si>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</si>
  <si>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</si>
  <si>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</si>
  <si>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</si>
  <si>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</si>
  <si>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</si>
  <si>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</si>
  <si>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</si>
  <si>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</si>
  <si>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</si>
  <si>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</si>
  <si>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</si>
  <si>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</si>
  <si>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</si>
  <si>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</si>
  <si>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</si>
  <si>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</si>
  <si>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</si>
  <si>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</si>
  <si>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</si>
  <si>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</si>
  <si>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</si>
  <si>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</si>
  <si>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</si>
  <si>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</si>
  <si>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</si>
  <si>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</si>
  <si>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</si>
  <si>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</si>
  <si>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</si>
  <si>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</si>
  <si>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</si>
  <si>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</si>
  <si>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</si>
  <si>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</si>
  <si>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</si>
  <si>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</si>
  <si>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</si>
  <si>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</si>
  <si>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</si>
  <si>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</si>
  <si>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</si>
  <si>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</si>
  <si>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</si>
  <si>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</si>
  <si>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</si>
  <si>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</si>
  <si>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</si>
  <si>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</si>
  <si>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</si>
  <si>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</si>
  <si>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</si>
  <si>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</si>
  <si>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</si>
  <si>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</si>
  <si>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</si>
  <si>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</si>
  <si>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</si>
  <si>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</si>
  <si>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</si>
  <si>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</si>
  <si>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</si>
  <si>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</si>
  <si>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</si>
  <si>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</si>
  <si>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</si>
  <si>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</si>
  <si>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</si>
  <si>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</si>
  <si>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</si>
  <si>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</si>
  <si>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</si>
  <si>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</si>
  <si>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</si>
  <si>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</si>
  <si>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</si>
  <si>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</si>
  <si>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</si>
  <si>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</si>
  <si>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</si>
  <si>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</si>
  <si>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</si>
  <si>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</si>
  <si>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</si>
  <si>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</si>
  <si>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</si>
  <si>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</si>
  <si>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</si>
  <si>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</si>
  <si>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</si>
  <si>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</si>
  <si>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</si>
  <si>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</si>
  <si>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</si>
  <si>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</si>
  <si>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</si>
  <si>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</si>
  <si>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</si>
  <si>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</si>
  <si>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</si>
  <si>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</si>
  <si>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</si>
  <si>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</si>
  <si>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</si>
  <si>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</si>
  <si>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</si>
  <si>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</si>
  <si>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</si>
  <si>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</si>
  <si>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</si>
  <si>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</si>
  <si>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</si>
  <si>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</si>
  <si>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</si>
  <si>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</si>
  <si>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</si>
  <si>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</si>
  <si>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</si>
  <si>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</si>
  <si>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</si>
  <si>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</si>
  <si>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</si>
  <si>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</si>
  <si>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</si>
  <si>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</si>
  <si>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</si>
  <si>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</si>
  <si>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</si>
  <si>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</si>
  <si>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</si>
  <si>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</si>
  <si>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</si>
  <si>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</si>
  <si>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</si>
  <si>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</si>
  <si>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</si>
  <si>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</si>
  <si>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</si>
  <si>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</si>
  <si>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</si>
  <si>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</si>
  <si>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</si>
  <si>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</si>
  <si>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</si>
  <si>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</si>
  <si>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</si>
  <si>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</si>
  <si>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</si>
  <si>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</si>
  <si>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</si>
  <si>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</si>
  <si>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</si>
  <si>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</si>
  <si>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</si>
  <si>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</si>
  <si>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</si>
  <si>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</si>
  <si>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</si>
  <si>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</si>
  <si>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</si>
  <si>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</si>
  <si>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</si>
  <si>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</si>
  <si>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</si>
  <si>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</si>
  <si>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</si>
  <si>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</si>
  <si>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</si>
  <si>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</si>
  <si>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</si>
  <si>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</si>
  <si>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</si>
  <si>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</si>
  <si>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</si>
  <si>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</si>
  <si>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</si>
  <si>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</si>
  <si>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</si>
  <si>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</si>
  <si>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</si>
  <si>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</si>
  <si>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</si>
  <si>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</si>
  <si>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</si>
  <si>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</si>
  <si>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</si>
  <si>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</si>
  <si>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</si>
  <si>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</si>
  <si>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</si>
  <si>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</si>
  <si>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</si>
  <si>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</si>
  <si>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</si>
  <si>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</si>
  <si>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</si>
  <si>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</si>
  <si>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</si>
  <si>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</si>
  <si>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</si>
  <si>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</si>
  <si>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</si>
  <si>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</si>
  <si>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</si>
  <si>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</si>
  <si>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</si>
  <si>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</si>
  <si>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</si>
  <si>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</si>
  <si>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</si>
  <si>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</si>
  <si>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</si>
  <si>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</si>
  <si>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</si>
  <si>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</si>
  <si>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</si>
  <si>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</si>
  <si>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</si>
  <si>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</si>
  <si>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</si>
  <si>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</si>
  <si>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</si>
  <si>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</si>
  <si>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</si>
  <si>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</si>
  <si>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</si>
  <si>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</si>
  <si>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</si>
  <si>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</si>
  <si>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</si>
  <si>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</si>
  <si>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</si>
  <si>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</si>
  <si>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</si>
  <si>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</si>
  <si>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</si>
  <si>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</si>
  <si>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</si>
  <si>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</si>
  <si>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</si>
  <si>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</si>
  <si>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</si>
  <si>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</si>
  <si>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</si>
  <si>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</si>
  <si>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</si>
  <si>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</si>
  <si>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</si>
  <si>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</si>
  <si>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</si>
  <si>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</si>
  <si>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</si>
  <si>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</si>
  <si>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</si>
  <si>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</si>
  <si>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</si>
  <si>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</si>
  <si>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</si>
  <si>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</si>
  <si>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</si>
  <si>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</si>
  <si>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</si>
  <si>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</si>
  <si>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</si>
  <si>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</si>
  <si>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</si>
  <si>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</si>
  <si>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</si>
  <si>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</si>
  <si>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</si>
  <si>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</si>
  <si>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</si>
  <si>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</si>
  <si>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</si>
  <si>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</si>
  <si>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</si>
  <si>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</si>
  <si>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</si>
  <si>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</si>
  <si>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</si>
  <si>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</si>
  <si>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</si>
  <si>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</si>
  <si>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</si>
  <si>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</si>
  <si>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</si>
  <si>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</si>
  <si>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</si>
  <si>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</si>
  <si>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</si>
  <si>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</si>
  <si>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</si>
  <si>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</si>
  <si>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</si>
  <si>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</si>
  <si>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</si>
  <si>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</si>
  <si>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</si>
  <si>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</si>
  <si>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</si>
  <si>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</si>
  <si>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</si>
  <si>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</si>
  <si>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</si>
  <si>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</si>
  <si>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</si>
  <si>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</si>
  <si>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</si>
  <si>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</si>
  <si>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</si>
  <si>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</si>
  <si>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</si>
  <si>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</si>
  <si>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</si>
  <si>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</si>
  <si>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</si>
  <si>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</si>
  <si>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</si>
  <si>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</si>
  <si>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</si>
  <si>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</si>
  <si>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</si>
  <si>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</si>
  <si>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</si>
  <si>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</si>
  <si>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</si>
  <si>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</si>
  <si>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</si>
  <si>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</si>
  <si>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</si>
  <si>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</si>
  <si>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</si>
  <si>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</si>
  <si>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</si>
  <si>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</si>
  <si>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</si>
  <si>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</si>
  <si>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</si>
  <si>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</si>
  <si>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</si>
  <si>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</si>
  <si>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</si>
  <si>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</si>
  <si>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</si>
  <si>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</si>
  <si>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</si>
  <si>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</si>
  <si>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</si>
  <si>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</si>
  <si>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</si>
  <si>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</si>
  <si>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</si>
  <si>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</si>
  <si>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</si>
  <si>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</si>
  <si>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</si>
  <si>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</si>
  <si>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</si>
  <si>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</si>
  <si>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</si>
  <si>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</si>
  <si>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</si>
  <si>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</si>
  <si>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</si>
  <si>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</si>
  <si>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</si>
  <si>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</si>
  <si>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</si>
  <si>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</si>
  <si>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</si>
  <si>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</si>
  <si>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</si>
  <si>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</si>
  <si>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</si>
  <si>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</si>
  <si>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</si>
  <si>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</si>
  <si>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</si>
  <si>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</si>
  <si>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</si>
  <si>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</si>
  <si>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</si>
  <si>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</si>
  <si>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</si>
  <si>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</si>
  <si>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</si>
  <si>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</si>
  <si>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</si>
  <si>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</si>
  <si>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</si>
  <si>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</si>
  <si>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</si>
  <si>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</si>
  <si>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</si>
  <si>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</si>
  <si>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</si>
  <si>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</si>
  <si>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</si>
  <si>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</si>
  <si>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</si>
  <si>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</si>
  <si>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</si>
  <si>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</si>
  <si>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</si>
  <si>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</si>
  <si>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</si>
  <si>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</si>
  <si>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</si>
  <si>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</si>
  <si>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</si>
  <si>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</si>
  <si>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</si>
  <si>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</si>
  <si>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</si>
  <si>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</si>
  <si>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</si>
  <si>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</si>
  <si>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</si>
  <si>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</si>
  <si>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</si>
  <si>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</si>
  <si>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</si>
  <si>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</si>
  <si>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</si>
  <si>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</si>
  <si>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</si>
  <si>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</si>
  <si>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</si>
  <si>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</si>
  <si>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</si>
  <si>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</si>
  <si>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</si>
  <si>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</si>
  <si>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</si>
  <si>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</si>
  <si>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</si>
  <si>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</si>
  <si>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</si>
  <si>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</si>
  <si>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</si>
  <si>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</si>
  <si>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</si>
  <si>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</si>
  <si>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</si>
  <si>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</si>
  <si>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</si>
  <si>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</si>
  <si>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</si>
  <si>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</si>
  <si>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</si>
  <si>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</si>
  <si>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</si>
  <si>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</si>
  <si>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</si>
  <si>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</si>
  <si>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</si>
  <si>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</si>
  <si>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</si>
  <si>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</si>
  <si>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</si>
  <si>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</si>
  <si>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</si>
  <si>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</si>
  <si>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</si>
  <si>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</si>
  <si>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</si>
  <si>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</si>
  <si>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</si>
  <si>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</si>
  <si>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</si>
  <si>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</si>
  <si>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</si>
  <si>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</si>
  <si>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</si>
  <si>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</si>
  <si>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</si>
  <si>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</si>
  <si>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</si>
  <si>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</si>
  <si>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</si>
  <si>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</si>
  <si>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</si>
  <si>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</si>
  <si>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</si>
  <si>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</si>
  <si>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</si>
  <si>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</si>
  <si>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</si>
  <si>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</si>
  <si>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</si>
  <si>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</si>
  <si>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</si>
  <si>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</si>
  <si>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</si>
  <si>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</si>
  <si>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</si>
  <si>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</si>
  <si>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</si>
  <si>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</si>
  <si>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</si>
  <si>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</si>
  <si>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</si>
  <si>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</si>
  <si>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</si>
  <si>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</si>
  <si>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</si>
  <si>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</si>
  <si>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</si>
  <si>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</si>
  <si>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</si>
  <si>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</si>
  <si>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</si>
  <si>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</si>
  <si>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</si>
  <si>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</si>
  <si>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</si>
  <si>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</si>
  <si>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</si>
  <si>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</si>
  <si>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</si>
  <si>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</si>
  <si>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</si>
  <si>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</si>
  <si>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</si>
  <si>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</si>
  <si>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</si>
  <si>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</si>
  <si>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</si>
  <si>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</si>
  <si>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</si>
  <si>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</si>
  <si>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</si>
  <si>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</si>
  <si>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</si>
  <si>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</si>
  <si>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</si>
  <si>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</si>
  <si>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</si>
  <si>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</si>
  <si>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</si>
  <si>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</si>
  <si>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</si>
  <si>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</si>
  <si>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</si>
  <si>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</si>
  <si>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</si>
  <si>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</si>
  <si>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</si>
  <si>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</si>
  <si>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</si>
  <si>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</si>
  <si>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</si>
  <si>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</si>
  <si>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</si>
  <si>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</si>
  <si>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</si>
  <si>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</si>
  <si>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</si>
  <si>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</si>
  <si>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</si>
  <si>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</si>
  <si>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</si>
  <si>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</si>
  <si>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</si>
  <si>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</si>
  <si>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</si>
  <si>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</si>
  <si>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</si>
  <si>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</si>
  <si>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</si>
  <si>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</si>
  <si>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</si>
  <si>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</si>
  <si>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</si>
  <si>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</si>
  <si>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</si>
  <si>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</si>
  <si>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</si>
  <si>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</si>
  <si>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</si>
  <si>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</si>
  <si>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</si>
  <si>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</si>
  <si>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</si>
  <si>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</si>
  <si>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</si>
  <si>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</si>
  <si>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</si>
  <si>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</si>
  <si>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</si>
  <si>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</si>
  <si>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</si>
  <si>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</si>
  <si>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</si>
  <si>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</si>
  <si>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</si>
  <si>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</si>
  <si>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</si>
  <si>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</si>
  <si>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</si>
  <si>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</si>
  <si>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</si>
  <si>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</si>
  <si>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</si>
  <si>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</si>
  <si>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</si>
  <si>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</si>
  <si>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</si>
  <si>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</si>
  <si>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</si>
  <si>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</si>
  <si>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</si>
  <si>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</si>
  <si>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</si>
  <si>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</si>
  <si>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</si>
  <si>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</si>
  <si>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</si>
  <si>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</si>
  <si>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</si>
  <si>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</si>
  <si>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</si>
  <si>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</si>
  <si>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</si>
  <si>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</si>
  <si>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</si>
  <si>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</si>
  <si>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</si>
  <si>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</si>
  <si>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</si>
  <si>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</si>
  <si>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</si>
  <si>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</si>
  <si>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</si>
  <si>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</si>
  <si>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</si>
  <si>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</si>
  <si>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</si>
  <si>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</si>
  <si>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</si>
  <si>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</si>
  <si>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</si>
  <si>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</si>
  <si>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</si>
  <si>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</si>
  <si>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</si>
  <si>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</si>
  <si>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</si>
  <si>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</si>
  <si>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</si>
  <si>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</si>
  <si>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</si>
  <si>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</si>
  <si>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</si>
  <si>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</si>
  <si>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</si>
  <si>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</si>
  <si>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</si>
  <si>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</si>
  <si>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</si>
  <si>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</si>
  <si>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</si>
  <si>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</si>
  <si>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</si>
  <si>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</si>
  <si>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</si>
  <si>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</si>
  <si>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</si>
  <si>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</si>
  <si>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</si>
  <si>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</si>
  <si>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</si>
  <si>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</si>
  <si>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</si>
  <si>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</si>
  <si>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</si>
  <si>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</si>
  <si>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</si>
  <si>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</si>
  <si>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</si>
  <si>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</si>
  <si>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</si>
  <si>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</si>
  <si>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</si>
  <si>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</si>
  <si>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</si>
  <si>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</si>
  <si>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</si>
  <si>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</si>
  <si>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</si>
  <si>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</si>
  <si>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</si>
  <si>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</si>
  <si>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</si>
  <si>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</si>
  <si>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</si>
  <si>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</si>
  <si>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</si>
  <si>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</si>
  <si>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</si>
  <si>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</si>
  <si>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</si>
  <si>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</si>
  <si>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</si>
  <si>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</si>
  <si>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</si>
  <si>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</si>
  <si>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</si>
  <si>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</si>
  <si>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</si>
  <si>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</si>
  <si>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</si>
  <si>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</si>
  <si>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</si>
  <si>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</si>
  <si>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</si>
  <si>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</si>
  <si>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</si>
  <si>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</si>
  <si>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</si>
  <si>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</si>
  <si>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</si>
  <si>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</si>
  <si>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</si>
  <si>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</si>
  <si>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</si>
  <si>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</si>
  <si>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</si>
  <si>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</si>
  <si>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</si>
  <si>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</si>
  <si>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</si>
  <si>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</si>
  <si>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</si>
  <si>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</si>
  <si>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</si>
  <si>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</si>
  <si>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</si>
  <si>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</si>
  <si>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</si>
  <si>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</si>
  <si>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</si>
  <si>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</si>
  <si>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</si>
  <si>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</si>
  <si>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</si>
  <si>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</si>
  <si>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</si>
  <si>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</si>
  <si>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</si>
  <si>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</si>
  <si>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</si>
  <si>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</si>
  <si>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</si>
  <si>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</si>
  <si>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</si>
  <si>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</si>
  <si>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</si>
  <si>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</si>
  <si>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</si>
  <si>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</si>
  <si>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</si>
  <si>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</si>
  <si>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</si>
  <si>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</si>
  <si>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</si>
  <si>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</si>
  <si>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</si>
  <si>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</si>
  <si>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</si>
  <si>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</si>
  <si>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</si>
  <si>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</si>
  <si>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</si>
  <si>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</si>
  <si>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</si>
  <si>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</si>
  <si>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</si>
  <si>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</si>
  <si>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</si>
  <si>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</si>
  <si>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</si>
  <si>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</si>
  <si>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</si>
  <si>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</si>
  <si>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</si>
  <si>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</si>
  <si>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</si>
  <si>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</si>
  <si>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</si>
  <si>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</si>
  <si>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</si>
  <si>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</si>
  <si>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</si>
  <si>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</si>
  <si>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</si>
  <si>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</si>
  <si>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</si>
  <si>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</si>
  <si>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</si>
  <si>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</si>
  <si>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</si>
  <si>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</si>
  <si>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</si>
  <si>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</si>
  <si>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</si>
  <si>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</si>
  <si>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</si>
  <si>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</si>
  <si>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</si>
  <si>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</si>
  <si>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</si>
  <si>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</si>
  <si>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</si>
  <si>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</si>
  <si>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</si>
  <si>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</si>
  <si>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</si>
  <si>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</si>
  <si>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</si>
  <si>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</si>
  <si>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</si>
  <si>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</si>
  <si>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</si>
  <si>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</si>
  <si>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</si>
  <si>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</si>
  <si>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</si>
  <si>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</si>
  <si>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</si>
  <si>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</si>
  <si>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</si>
  <si>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</si>
  <si>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</si>
  <si>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</si>
  <si>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</si>
  <si>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</si>
  <si>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</si>
  <si>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</si>
  <si>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</si>
  <si>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</si>
  <si>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</si>
  <si>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</si>
  <si>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</si>
  <si>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</si>
  <si>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</si>
  <si>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</si>
  <si>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</si>
  <si>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</si>
  <si>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</si>
  <si>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</si>
  <si>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</si>
  <si>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</si>
  <si>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</si>
  <si>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</si>
  <si>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</si>
  <si>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</si>
  <si>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</si>
  <si>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</si>
  <si>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</si>
  <si>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</si>
  <si>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</si>
  <si>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</si>
  <si>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</si>
  <si>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</si>
  <si>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</si>
  <si>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</si>
  <si>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</si>
  <si>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</si>
  <si>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</si>
  <si>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</si>
  <si>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</si>
  <si>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</si>
  <si>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</si>
  <si>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</si>
  <si>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</si>
  <si>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</si>
  <si>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</si>
  <si>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</si>
  <si>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</si>
  <si>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</si>
  <si>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</si>
  <si>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</si>
  <si>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</si>
  <si>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</si>
  <si>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</si>
  <si>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</si>
  <si>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</si>
  <si>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</si>
  <si>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</si>
  <si>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</si>
  <si>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</si>
  <si>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</si>
  <si>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</si>
  <si>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</si>
  <si>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</si>
  <si>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</si>
  <si>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</si>
  <si>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</si>
  <si>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</si>
  <si>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</si>
  <si>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</si>
  <si>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</si>
  <si>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</si>
  <si>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</si>
  <si>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</si>
  <si>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</si>
  <si>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</si>
  <si>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</si>
  <si>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</si>
  <si>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</si>
  <si>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</si>
  <si>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</si>
  <si>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</si>
  <si>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</si>
  <si>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</si>
  <si>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</si>
  <si>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</si>
  <si>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</si>
  <si>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</si>
  <si>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</si>
  <si>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</si>
  <si>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</si>
  <si>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</si>
  <si>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</si>
  <si>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</si>
  <si>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</si>
  <si>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</si>
  <si>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</si>
  <si>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</si>
  <si>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</si>
  <si>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</si>
  <si>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</si>
  <si>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</si>
  <si>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</si>
  <si>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</si>
  <si>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</si>
  <si>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</si>
  <si>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</si>
  <si>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</si>
  <si>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</si>
  <si>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</si>
  <si>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</si>
  <si>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</si>
  <si>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</si>
  <si>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</si>
  <si>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</si>
  <si>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</si>
  <si>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</si>
  <si>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</si>
  <si>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</si>
  <si>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</si>
  <si>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</si>
  <si>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</si>
  <si>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</si>
  <si>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</si>
  <si>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</si>
  <si>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</si>
  <si>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</si>
  <si>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</si>
  <si>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</si>
  <si>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</si>
  <si>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</si>
  <si>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</si>
  <si>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</si>
  <si>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</si>
  <si>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</si>
  <si>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</si>
  <si>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</si>
  <si>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</si>
  <si>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</si>
  <si>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</si>
  <si>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</si>
  <si>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</si>
  <si>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</si>
  <si>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</si>
  <si>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</si>
  <si>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</si>
  <si>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</si>
  <si>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</si>
  <si>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</si>
  <si>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</si>
  <si>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</si>
  <si>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</si>
  <si>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</si>
  <si>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</si>
  <si>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</si>
  <si>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</si>
  <si>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</si>
  <si>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</si>
  <si>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</si>
  <si>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</si>
  <si>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</si>
  <si>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</si>
  <si>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</si>
  <si>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</si>
  <si>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</si>
  <si>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</si>
  <si>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</si>
  <si>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</si>
  <si>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</si>
  <si>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</si>
  <si>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</si>
  <si>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</si>
  <si>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</si>
  <si>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</si>
  <si>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</si>
  <si>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</si>
  <si>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</si>
  <si>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</si>
  <si>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</si>
  <si>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</si>
  <si>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</si>
  <si>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</si>
  <si>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</si>
  <si>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</si>
  <si>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</si>
  <si>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</si>
  <si>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</si>
  <si>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</si>
  <si>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</si>
  <si>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</si>
  <si>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</si>
  <si>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</si>
  <si>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</si>
  <si>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</si>
  <si>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</si>
  <si>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</si>
  <si>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</si>
  <si>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</si>
  <si>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</si>
  <si>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</si>
  <si>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</si>
  <si>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</si>
  <si>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</si>
  <si>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</si>
  <si>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</si>
  <si>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</si>
  <si>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</si>
  <si>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</si>
  <si>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</si>
  <si>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</si>
  <si>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</si>
  <si>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</si>
  <si>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</si>
  <si>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</si>
  <si>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</si>
  <si>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</si>
  <si>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</si>
  <si>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</si>
  <si>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</si>
  <si>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</si>
  <si>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</si>
  <si>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</si>
  <si>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</si>
  <si>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</si>
  <si>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</si>
  <si>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</si>
  <si>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</si>
  <si>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</si>
  <si>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</si>
  <si>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</si>
  <si>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</si>
  <si>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</si>
  <si>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</si>
  <si>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</si>
  <si>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</si>
  <si>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</si>
  <si>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</si>
  <si>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</si>
  <si>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</si>
  <si>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</si>
  <si>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</si>
  <si>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</si>
  <si>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</si>
  <si>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</si>
  <si>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</si>
  <si>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</si>
  <si>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</si>
  <si>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</si>
  <si>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</si>
  <si>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</si>
  <si>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</si>
  <si>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</si>
  <si>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</si>
  <si>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</si>
  <si>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</si>
  <si>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</si>
  <si>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</si>
  <si>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</si>
  <si>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</si>
  <si>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</si>
  <si>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</si>
  <si>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</si>
  <si>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</si>
  <si>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</si>
  <si>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</si>
  <si>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</si>
  <si>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</si>
  <si>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</si>
  <si>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</si>
  <si>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</si>
  <si>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</si>
  <si>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</si>
  <si>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</si>
  <si>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</si>
  <si>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</si>
  <si>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</si>
  <si>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</si>
  <si>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</si>
  <si>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</si>
  <si>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</si>
  <si>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</si>
  <si>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</si>
  <si>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</si>
  <si>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</si>
  <si>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</si>
  <si>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</si>
  <si>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</si>
  <si>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</si>
  <si>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</si>
  <si>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</si>
  <si>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</si>
  <si>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</si>
  <si>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</si>
  <si>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</si>
  <si>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</si>
  <si>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</si>
  <si>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</si>
  <si>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</si>
  <si>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</si>
  <si>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</si>
  <si>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</si>
  <si>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</si>
  <si>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</si>
  <si>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</si>
  <si>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</si>
  <si>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</si>
  <si>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</si>
  <si>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</si>
  <si>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</si>
  <si>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</si>
  <si>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</si>
  <si>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</si>
  <si>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</si>
  <si>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</si>
  <si>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</si>
  <si>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</si>
  <si>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</si>
  <si>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</si>
  <si>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</si>
  <si>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</si>
  <si>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</si>
  <si>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</si>
  <si>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</si>
  <si>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</si>
  <si>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</si>
  <si>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</si>
  <si>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</si>
  <si>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</si>
  <si>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</si>
  <si>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</si>
  <si>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</si>
  <si>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</si>
  <si>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</si>
  <si>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</si>
  <si>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</si>
  <si>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</si>
  <si>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</si>
  <si>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</si>
  <si>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</si>
  <si>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</si>
  <si>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</si>
  <si>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</si>
  <si>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</si>
  <si>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</si>
  <si>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</si>
  <si>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</si>
  <si>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</si>
  <si>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</si>
  <si>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</si>
  <si>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</si>
  <si>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</si>
  <si>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</si>
  <si>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</si>
  <si>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</si>
  <si>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</si>
  <si>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</si>
  <si>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</si>
  <si>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</si>
  <si>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</si>
  <si>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</si>
  <si>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</si>
  <si>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</si>
  <si>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</si>
  <si>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</si>
  <si>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</si>
  <si>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</si>
  <si>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</si>
  <si>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</si>
  <si>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</si>
  <si>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</si>
  <si>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</si>
  <si>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</si>
  <si>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</si>
  <si>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</si>
  <si>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</si>
  <si>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</si>
  <si>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</si>
  <si>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</si>
  <si>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</si>
  <si>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</si>
  <si>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</si>
  <si>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</si>
  <si>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</si>
  <si>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</si>
  <si>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</si>
  <si>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</si>
  <si>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</si>
  <si>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</si>
  <si>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</si>
  <si>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</si>
  <si>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</si>
  <si>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</si>
  <si>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</si>
  <si>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</si>
  <si>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</si>
  <si>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</si>
  <si>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</si>
  <si>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</si>
  <si>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</si>
  <si>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</si>
  <si>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</si>
  <si>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</si>
  <si>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</si>
  <si>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</si>
  <si>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</si>
  <si>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</si>
  <si>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</si>
  <si>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</si>
  <si>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</si>
  <si>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</si>
  <si>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</si>
  <si>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</si>
  <si>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</si>
  <si>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</si>
  <si>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</si>
  <si>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</si>
  <si>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</si>
  <si>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</si>
  <si>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</si>
  <si>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</si>
  <si>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</si>
  <si>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</si>
  <si>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</si>
  <si>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</si>
  <si>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</si>
  <si>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</si>
  <si>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</si>
  <si>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</si>
  <si>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</si>
  <si>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</si>
  <si>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</si>
  <si>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</si>
  <si>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</si>
  <si>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</si>
  <si>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</si>
  <si>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</si>
  <si>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</si>
  <si>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</si>
  <si>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</si>
  <si>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</si>
  <si>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</si>
  <si>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</si>
  <si>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</si>
  <si>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</si>
  <si>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</si>
  <si>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</si>
  <si>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</si>
  <si>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</si>
  <si>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</si>
  <si>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</si>
  <si>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</si>
  <si>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</si>
  <si>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</si>
  <si>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</si>
  <si>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</si>
  <si>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</si>
  <si>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</si>
  <si>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</si>
  <si>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</si>
  <si>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</si>
  <si>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</si>
  <si>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</si>
  <si>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</si>
  <si>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</si>
  <si>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</si>
  <si>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</si>
  <si>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</si>
  <si>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</si>
  <si>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</si>
  <si>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</si>
  <si>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</si>
  <si>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</si>
  <si>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</si>
  <si>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</si>
  <si>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</si>
  <si>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</si>
  <si>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</si>
  <si>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</si>
  <si>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</si>
  <si>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</si>
  <si>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</si>
  <si>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</si>
  <si>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</si>
  <si>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</si>
  <si>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</si>
  <si>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</si>
  <si>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</si>
  <si>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</si>
  <si>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</si>
  <si>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</si>
  <si>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</si>
  <si>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</si>
  <si>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</si>
  <si>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</si>
  <si>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</si>
  <si>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</si>
  <si>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</si>
  <si>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</si>
  <si>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</si>
  <si>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</si>
  <si>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</si>
  <si>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</si>
  <si>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</si>
  <si>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</si>
  <si>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</si>
  <si>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</si>
  <si>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</si>
  <si>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</si>
  <si>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</si>
  <si>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</si>
  <si>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</si>
  <si>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</si>
  <si>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</si>
  <si>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</si>
  <si>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</si>
  <si>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</si>
  <si>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</si>
  <si>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</si>
  <si>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</si>
  <si>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</si>
  <si>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</si>
  <si>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</si>
  <si>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</si>
  <si>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</si>
  <si>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</si>
  <si>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</si>
  <si>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</si>
  <si>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</si>
  <si>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</si>
  <si>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</si>
  <si>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</si>
  <si>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</si>
  <si>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</si>
  <si>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</si>
  <si>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</si>
  <si>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</si>
  <si>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</si>
  <si>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</si>
  <si>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</si>
  <si>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</si>
  <si>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</si>
  <si>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</si>
  <si>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</si>
  <si>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</si>
  <si>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</si>
  <si>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</si>
  <si>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</si>
  <si>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</si>
  <si>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</si>
  <si>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</si>
  <si>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</si>
  <si>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</si>
  <si>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</si>
  <si>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</si>
  <si>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</si>
  <si>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</si>
  <si>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</si>
  <si>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</si>
  <si>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</si>
  <si>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</si>
  <si>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</si>
  <si>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</si>
  <si>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</si>
  <si>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</si>
  <si>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</si>
  <si>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</si>
  <si>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</si>
  <si>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</si>
  <si>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</si>
  <si>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</si>
  <si>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</si>
  <si>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</si>
  <si>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</si>
  <si>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</si>
  <si>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</si>
  <si>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</si>
  <si>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</si>
  <si>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</si>
  <si>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</si>
  <si>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</si>
  <si>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</si>
  <si>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</si>
  <si>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</si>
  <si>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</si>
  <si>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</si>
  <si>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</si>
  <si>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</si>
  <si>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</si>
  <si>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</si>
  <si>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</si>
  <si>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</si>
  <si>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</si>
  <si>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</si>
  <si>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</si>
  <si>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</si>
  <si>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</si>
  <si>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</si>
  <si>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</si>
  <si>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</si>
  <si>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</si>
  <si>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</si>
  <si>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</si>
  <si>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</si>
  <si>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</si>
  <si>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</si>
  <si>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</si>
  <si>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</si>
  <si>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</si>
  <si>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</si>
  <si>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</si>
  <si>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</si>
  <si>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</si>
  <si>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</si>
  <si>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</si>
  <si>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</si>
  <si>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</si>
  <si>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</si>
  <si>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</si>
  <si>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</si>
  <si>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</si>
  <si>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</si>
  <si>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</si>
  <si>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</si>
  <si>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</si>
  <si>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</si>
  <si>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</si>
  <si>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</si>
  <si>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</si>
  <si>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</si>
  <si>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</si>
  <si>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</si>
  <si>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</si>
  <si>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</si>
  <si>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</si>
  <si>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</si>
  <si>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</si>
  <si>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</si>
  <si>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</si>
  <si>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</si>
  <si>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</si>
  <si>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</si>
  <si>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</si>
  <si>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</si>
  <si>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</si>
  <si>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</si>
  <si>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</si>
  <si>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</si>
  <si>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</si>
  <si>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</si>
  <si>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</si>
  <si>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</si>
  <si>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</si>
  <si>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</si>
  <si>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</si>
  <si>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</si>
  <si>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</si>
  <si>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</si>
  <si>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</si>
  <si>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</si>
  <si>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</si>
  <si>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</si>
  <si>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</si>
  <si>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</si>
  <si>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</si>
  <si>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</si>
  <si>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</si>
  <si>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</si>
  <si>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</si>
  <si>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</si>
  <si>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</si>
  <si>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</si>
  <si>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</si>
  <si>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</si>
  <si>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</si>
  <si>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</si>
  <si>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</si>
  <si>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</si>
  <si>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</si>
  <si>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</si>
  <si>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</si>
  <si>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</si>
  <si>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</si>
  <si>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</si>
  <si>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</si>
  <si>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</si>
  <si>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</si>
  <si>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</si>
  <si>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</si>
  <si>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</si>
  <si>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</si>
  <si>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</si>
  <si>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</si>
  <si>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</si>
  <si>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</si>
  <si>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</si>
  <si>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</si>
  <si>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</si>
  <si>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</si>
  <si>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</si>
  <si>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</si>
  <si>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</si>
  <si>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</si>
  <si>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</si>
  <si>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</si>
  <si>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</si>
  <si>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</si>
  <si>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</si>
  <si>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</si>
  <si>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</si>
  <si>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</si>
  <si>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</si>
  <si>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</si>
  <si>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</si>
  <si>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</si>
  <si>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</si>
  <si>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</si>
  <si>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</si>
  <si>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</si>
  <si>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</si>
  <si>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</si>
  <si>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</si>
  <si>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</si>
  <si>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</si>
  <si>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</si>
  <si>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</si>
  <si>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</si>
  <si>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</si>
  <si>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</si>
  <si>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</si>
  <si>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</si>
  <si>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</si>
  <si>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</si>
  <si>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</si>
  <si>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</si>
  <si>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</si>
  <si>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</si>
  <si>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</si>
  <si>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</si>
  <si>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</si>
  <si>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</si>
  <si>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</si>
  <si>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</si>
  <si>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</si>
  <si>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</si>
  <si>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</si>
  <si>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</si>
  <si>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</si>
  <si>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</si>
  <si>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</si>
  <si>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</si>
  <si>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</si>
  <si>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</si>
  <si>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</si>
  <si>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</si>
  <si>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</si>
  <si>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</si>
  <si>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</si>
  <si>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</si>
  <si>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</si>
  <si>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</si>
  <si>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</si>
  <si>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</si>
  <si>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</si>
  <si>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</si>
  <si>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</si>
  <si>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</si>
  <si>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</si>
  <si>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</si>
  <si>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</si>
  <si>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</si>
  <si>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</si>
  <si>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</si>
  <si>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</si>
  <si>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</si>
  <si>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</si>
  <si>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</si>
  <si>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</si>
  <si>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</si>
  <si>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</si>
  <si>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</si>
  <si>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</si>
  <si>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</si>
  <si>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</si>
  <si>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</si>
  <si>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</si>
  <si>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</si>
  <si>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</si>
  <si>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</si>
  <si>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</si>
  <si>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</si>
  <si>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</si>
  <si>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</si>
  <si>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</si>
  <si>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</si>
  <si>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</si>
  <si>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</si>
  <si>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</si>
  <si>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</si>
  <si>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</si>
  <si>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</si>
  <si>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</si>
  <si>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</si>
  <si>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</si>
  <si>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</si>
  <si>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</si>
  <si>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</si>
  <si>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</si>
  <si>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</si>
  <si>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</si>
  <si>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</si>
  <si>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</si>
  <si>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</si>
  <si>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</si>
  <si>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</si>
  <si>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</si>
  <si>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</si>
  <si>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</si>
  <si>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</si>
  <si>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</si>
  <si>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</si>
  <si>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</si>
  <si>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</si>
  <si>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</si>
  <si>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</si>
  <si>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</si>
  <si>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</si>
  <si>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</si>
  <si>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</si>
  <si>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</si>
  <si>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</si>
  <si>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</si>
  <si>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</si>
  <si>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</si>
  <si>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</si>
  <si>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</si>
  <si>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</si>
  <si>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</si>
  <si>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</si>
  <si>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</si>
  <si>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</si>
  <si>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</si>
  <si>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</si>
  <si>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</si>
  <si>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</si>
  <si>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</si>
  <si>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</si>
  <si>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</si>
  <si>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</si>
  <si>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</si>
  <si>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</si>
  <si>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</si>
  <si>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</si>
  <si>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</si>
  <si>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</si>
  <si>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</si>
  <si>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</si>
  <si>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</si>
  <si>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</si>
  <si>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</si>
  <si>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</si>
  <si>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</si>
  <si>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</si>
  <si>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</si>
  <si>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</si>
  <si>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</si>
  <si>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</si>
  <si>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</si>
  <si>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</si>
  <si>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</si>
  <si>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</si>
  <si>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</si>
  <si>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</si>
  <si>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</si>
  <si>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</si>
  <si>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</si>
  <si>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</si>
  <si>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</si>
  <si>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</si>
  <si>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</si>
  <si>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</si>
  <si>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</si>
  <si>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</si>
  <si>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</si>
  <si>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</si>
  <si>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</si>
  <si>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</si>
  <si>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</si>
  <si>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</si>
  <si>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</si>
  <si>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</si>
  <si>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</si>
  <si>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</si>
  <si>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</si>
  <si>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</si>
  <si>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</si>
  <si>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</si>
  <si>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</si>
  <si>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</si>
  <si>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</si>
  <si>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</si>
  <si>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</si>
  <si>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</si>
  <si>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</si>
  <si>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</si>
  <si>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</si>
  <si>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</si>
  <si>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</si>
  <si>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</si>
  <si>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</si>
  <si>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</si>
  <si>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</si>
  <si>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</si>
  <si>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</si>
  <si>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</si>
  <si>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</si>
  <si>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</si>
  <si>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</si>
  <si>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</si>
  <si>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</si>
  <si>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</si>
  <si>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</si>
  <si>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</si>
  <si>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</si>
  <si>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</si>
  <si>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</si>
  <si>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</si>
  <si>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</si>
  <si>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</si>
  <si>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</si>
  <si>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</si>
  <si>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</si>
  <si>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</si>
  <si>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</si>
  <si>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</si>
  <si>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</si>
  <si>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</si>
  <si>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</si>
  <si>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</si>
  <si>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</si>
  <si>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</si>
  <si>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</si>
  <si>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</si>
  <si>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</si>
  <si>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</si>
  <si>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</si>
  <si>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</si>
  <si>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</si>
  <si>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</si>
  <si>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</si>
  <si>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</si>
  <si>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</si>
  <si>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</si>
  <si>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</si>
  <si>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</si>
  <si>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</si>
  <si>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</si>
  <si>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</si>
  <si>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</si>
  <si>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</si>
  <si>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</si>
  <si>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</si>
  <si>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</si>
  <si>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</si>
  <si>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</si>
  <si>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</si>
  <si>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</si>
  <si>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</si>
  <si>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</si>
  <si>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</si>
  <si>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</si>
  <si>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</si>
  <si>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</si>
  <si>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</si>
  <si>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</si>
  <si>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</si>
  <si>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</si>
  <si>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</si>
  <si>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</si>
  <si>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</si>
  <si>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</si>
  <si>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</si>
  <si>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</si>
  <si>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</si>
  <si>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</si>
  <si>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</si>
  <si>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</si>
  <si>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</si>
  <si>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</si>
  <si>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</si>
  <si>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</si>
  <si>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</si>
  <si>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</si>
  <si>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</si>
  <si>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</si>
  <si>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</si>
  <si>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</si>
  <si>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</si>
  <si>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</si>
  <si>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</si>
  <si>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</si>
  <si>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</si>
  <si>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</si>
  <si>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</si>
  <si>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</si>
  <si>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</si>
  <si>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</si>
  <si>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</si>
  <si>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</si>
  <si>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</si>
  <si>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</si>
  <si>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</si>
  <si>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</si>
  <si>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</si>
  <si>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</si>
  <si>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</si>
  <si>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</si>
  <si>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</si>
  <si>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</si>
  <si>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</si>
  <si>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</si>
  <si>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</si>
  <si>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</si>
  <si>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</si>
  <si>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</si>
  <si>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</si>
  <si>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</si>
  <si>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</si>
  <si>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</si>
  <si>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</si>
  <si>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</si>
  <si>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</si>
  <si>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</si>
  <si>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</si>
  <si>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</si>
  <si>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</si>
  <si>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</si>
  <si>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</si>
  <si>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</si>
  <si>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</si>
  <si>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</si>
  <si>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</si>
  <si>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</si>
  <si>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</si>
  <si>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</si>
  <si>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</si>
  <si>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</si>
  <si>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</si>
  <si>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</si>
  <si>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</si>
  <si>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</si>
  <si>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</si>
  <si>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</si>
  <si>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</si>
  <si>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</si>
  <si>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</si>
  <si>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</si>
  <si>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</si>
  <si>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</si>
  <si>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</si>
  <si>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</si>
  <si>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</si>
  <si>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</si>
  <si>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</si>
  <si>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</si>
  <si>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</si>
  <si>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</si>
  <si>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</si>
  <si>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</si>
  <si>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</si>
  <si>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</si>
  <si>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</si>
  <si>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</si>
  <si>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</si>
  <si>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</si>
  <si>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</si>
  <si>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</si>
  <si>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</si>
  <si>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</si>
  <si>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</si>
  <si>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</si>
  <si>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</si>
  <si>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</si>
  <si>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</si>
  <si>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</si>
  <si>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</si>
  <si>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</si>
  <si>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</si>
  <si>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</si>
  <si>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</si>
  <si>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</si>
  <si>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</si>
  <si>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</si>
  <si>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</si>
  <si>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</si>
  <si>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</si>
  <si>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</si>
  <si>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</si>
  <si>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</si>
  <si>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</si>
  <si>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</si>
  <si>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</si>
  <si>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</si>
  <si>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</si>
  <si>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</si>
  <si>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</si>
  <si>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</si>
  <si>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</si>
  <si>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</si>
  <si>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</si>
  <si>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</si>
  <si>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</si>
  <si>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</si>
  <si>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</si>
  <si>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</si>
  <si>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</si>
  <si>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</si>
  <si>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</si>
  <si>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</si>
  <si>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</si>
  <si>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</si>
  <si>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</si>
  <si>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</si>
  <si>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</si>
  <si>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</si>
  <si>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</si>
  <si>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</si>
  <si>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</si>
  <si>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</si>
  <si>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</si>
  <si>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</si>
  <si>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</si>
  <si>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</si>
  <si>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</si>
  <si>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</si>
  <si>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</si>
  <si>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</si>
  <si>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</si>
  <si>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</si>
  <si>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</si>
  <si>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</si>
  <si>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</si>
  <si>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</si>
  <si>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</si>
  <si>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</si>
  <si>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</si>
  <si>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</si>
  <si>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</si>
  <si>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</si>
  <si>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</si>
  <si>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</si>
  <si>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</si>
  <si>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</si>
  <si>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</si>
  <si>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</si>
  <si>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</si>
  <si>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</si>
  <si>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</si>
  <si>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</si>
  <si>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</si>
  <si>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</si>
  <si>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</si>
  <si>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</si>
  <si>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</si>
  <si>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</si>
  <si>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</si>
  <si>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</si>
  <si>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</si>
  <si>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</si>
  <si>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</si>
  <si>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</si>
  <si>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</si>
  <si>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</si>
  <si>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</si>
  <si>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</si>
  <si>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</si>
  <si>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</si>
  <si>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</si>
  <si>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</si>
  <si>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</si>
  <si>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</si>
  <si>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</si>
  <si>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</si>
  <si>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</si>
  <si>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</si>
  <si>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</si>
  <si>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</si>
  <si>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</si>
  <si>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</si>
  <si>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</si>
  <si>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</si>
  <si>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</si>
  <si>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</si>
  <si>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</si>
  <si>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</si>
  <si>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</si>
  <si>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</si>
  <si>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</si>
  <si>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</si>
  <si>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</si>
  <si>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</si>
  <si>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</si>
  <si>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</si>
  <si>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</si>
  <si>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</si>
  <si>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</si>
  <si>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</si>
  <si>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</si>
  <si>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</si>
  <si>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</si>
  <si>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</si>
  <si>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</si>
  <si>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</si>
  <si>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</si>
  <si>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</si>
  <si>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</si>
  <si>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</si>
  <si>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</si>
  <si>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</si>
  <si>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</si>
  <si>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</si>
  <si>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</si>
  <si>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</si>
  <si>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</si>
  <si>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</si>
  <si>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</si>
  <si>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</si>
  <si>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</si>
  <si>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</si>
  <si>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</si>
  <si>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</si>
  <si>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</si>
  <si>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</si>
  <si>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</si>
  <si>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</si>
  <si>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</si>
  <si>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</si>
  <si>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</si>
  <si>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</si>
  <si>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</si>
  <si>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</si>
  <si>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</si>
  <si>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</si>
  <si>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</si>
  <si>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</si>
  <si>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</si>
  <si>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</si>
  <si>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</si>
  <si>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</si>
  <si>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</si>
  <si>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</si>
  <si>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</si>
  <si>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</si>
  <si>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</si>
  <si>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</si>
  <si>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</si>
  <si>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</si>
  <si>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</si>
  <si>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</si>
  <si>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</si>
  <si>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</si>
  <si>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</si>
  <si>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</si>
  <si>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</si>
  <si>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</si>
  <si>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</si>
  <si>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</si>
  <si>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</si>
  <si>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</si>
  <si>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</si>
  <si>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</si>
  <si>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</si>
  <si>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</si>
  <si>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</si>
  <si>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</si>
  <si>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</si>
  <si>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</si>
  <si>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</si>
  <si>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</si>
  <si>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</si>
  <si>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</si>
  <si>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</si>
  <si>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</si>
  <si>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</si>
  <si>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</si>
  <si>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</si>
  <si>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</si>
  <si>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</si>
  <si>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</si>
  <si>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</si>
  <si>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</si>
  <si>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</si>
  <si>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</si>
  <si>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</si>
  <si>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</si>
  <si>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</si>
  <si>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</si>
  <si>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</si>
  <si>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</si>
  <si>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</si>
  <si>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</si>
  <si>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</si>
  <si>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</si>
  <si>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</si>
  <si>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</si>
  <si>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</si>
  <si>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</si>
  <si>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</si>
  <si>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</si>
  <si>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</si>
  <si>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</si>
  <si>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</si>
  <si>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</si>
  <si>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</si>
  <si>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</si>
  <si>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</si>
  <si>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</si>
  <si>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</si>
  <si>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</si>
  <si>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</si>
  <si>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</si>
  <si>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</si>
  <si>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</si>
  <si>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</si>
  <si>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</si>
  <si>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</si>
  <si>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</si>
  <si>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</si>
  <si>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</si>
  <si>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</si>
  <si>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</si>
  <si>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</si>
  <si>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</si>
  <si>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</si>
  <si>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</si>
  <si>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</si>
  <si>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</si>
  <si>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</si>
  <si>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</si>
  <si>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</si>
  <si>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</si>
  <si>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</si>
  <si>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</si>
  <si>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</si>
  <si>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</si>
  <si>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</si>
  <si>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</si>
  <si>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</si>
  <si>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</si>
  <si>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</si>
  <si>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</si>
  <si>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</si>
  <si>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</si>
  <si>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</si>
  <si>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</si>
  <si>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</si>
  <si>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</si>
  <si>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</si>
  <si>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</si>
  <si>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</si>
  <si>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</si>
  <si>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</si>
  <si>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</si>
  <si>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</si>
  <si>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</si>
  <si>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</si>
  <si>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</si>
  <si>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</si>
  <si>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</si>
  <si>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</si>
  <si>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</si>
  <si>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</si>
  <si>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</si>
  <si>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</si>
  <si>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</si>
  <si>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</si>
  <si>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</si>
  <si>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</si>
  <si>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</si>
  <si>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</si>
  <si>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</si>
  <si>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</si>
  <si>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</si>
  <si>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</si>
  <si>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</si>
  <si>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</si>
  <si>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</si>
  <si>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</si>
  <si>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</si>
  <si>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</si>
  <si>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</si>
  <si>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</si>
  <si>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</si>
  <si>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</si>
  <si>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</si>
  <si>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</si>
  <si>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</si>
  <si>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</si>
  <si>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</si>
  <si>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</si>
  <si>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</si>
  <si>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</si>
  <si>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</si>
  <si>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</si>
  <si>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</si>
  <si>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</si>
  <si>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</si>
  <si>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</si>
  <si>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</si>
  <si>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</si>
  <si>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</si>
  <si>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</si>
  <si>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</si>
  <si>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</si>
  <si>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</si>
  <si>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</si>
  <si>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</si>
  <si>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</si>
  <si>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</si>
  <si>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</si>
  <si>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</si>
  <si>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</si>
  <si>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</si>
  <si>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</si>
  <si>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</si>
  <si>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</si>
  <si>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</si>
  <si>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</si>
  <si>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</si>
  <si>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</si>
  <si>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</si>
  <si>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</si>
  <si>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</si>
  <si>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</si>
  <si>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</si>
  <si>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</si>
  <si>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</si>
  <si>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</si>
  <si>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</si>
  <si>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</si>
  <si>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</si>
  <si>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</si>
  <si>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</si>
  <si>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</si>
  <si>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</si>
  <si>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</si>
  <si>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</si>
  <si>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</si>
  <si>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</si>
  <si>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</si>
  <si>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</si>
  <si>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</si>
  <si>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</si>
  <si>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</si>
  <si>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</si>
  <si>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</si>
  <si>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</si>
  <si>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</si>
  <si>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</si>
  <si>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</si>
  <si>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</si>
  <si>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</si>
  <si>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</si>
  <si>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</si>
  <si>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</si>
  <si>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</si>
  <si>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</si>
  <si>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</si>
  <si>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</si>
  <si>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</si>
  <si>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</si>
  <si>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</si>
  <si>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</si>
  <si>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</si>
  <si>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</si>
  <si>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</si>
  <si>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</si>
  <si>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</si>
  <si>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</si>
  <si>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</si>
  <si>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</si>
  <si>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</si>
  <si>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</si>
  <si>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</si>
  <si>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</si>
  <si>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</si>
  <si>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</si>
  <si>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</si>
  <si>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</si>
  <si>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</si>
  <si>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</si>
  <si>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</si>
  <si>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</si>
  <si>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</si>
  <si>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</si>
  <si>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</si>
  <si>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</si>
  <si>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</si>
  <si>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</si>
  <si>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</si>
  <si>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</si>
  <si>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</si>
  <si>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</si>
  <si>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</si>
  <si>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</si>
  <si>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</si>
  <si>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</si>
  <si>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</si>
  <si>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</si>
  <si>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</si>
  <si>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</si>
  <si>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</si>
  <si>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</si>
  <si>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</si>
  <si>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</si>
  <si>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</si>
  <si>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</si>
  <si>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</si>
  <si>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</si>
  <si>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</si>
  <si>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</si>
  <si>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</si>
  <si>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</si>
  <si>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</si>
  <si>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</si>
  <si>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</si>
  <si>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</si>
  <si>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</si>
  <si>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</si>
  <si>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</si>
  <si>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</si>
  <si>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</si>
  <si>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</si>
  <si>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</si>
  <si>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</si>
  <si>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</si>
  <si>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</si>
  <si>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</si>
  <si>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</si>
  <si>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</si>
  <si>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</si>
  <si>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</si>
  <si>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</si>
  <si>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</si>
  <si>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</si>
  <si>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</si>
  <si>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</si>
  <si>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</si>
  <si>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</si>
  <si>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</si>
  <si>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</si>
  <si>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</si>
  <si>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</si>
  <si>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</si>
  <si>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</si>
  <si>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</si>
  <si>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</si>
  <si>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</si>
  <si>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</si>
  <si>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</si>
  <si>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</si>
  <si>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</si>
  <si>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</si>
  <si>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</si>
  <si>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</si>
  <si>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</si>
  <si>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</si>
  <si>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</si>
  <si>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</si>
  <si>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</si>
  <si>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</si>
  <si>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</si>
  <si>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</si>
  <si>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</si>
  <si>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</si>
  <si>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</si>
  <si>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</si>
  <si>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</si>
  <si>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</si>
  <si>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</si>
  <si>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</si>
  <si>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</si>
  <si>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</si>
  <si>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</si>
  <si>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</si>
  <si>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</si>
  <si>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</si>
  <si>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</si>
  <si>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</si>
  <si>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</si>
  <si>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</si>
  <si>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</si>
  <si>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</si>
  <si>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</si>
  <si>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</si>
  <si>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</si>
  <si>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</si>
  <si>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</si>
  <si>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</si>
  <si>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</si>
  <si>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</si>
  <si>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</si>
  <si>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</si>
  <si>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</si>
  <si>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</si>
  <si>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</si>
  <si>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</si>
  <si>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</si>
  <si>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</si>
  <si>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</si>
  <si>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</si>
  <si>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</si>
  <si>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</si>
  <si>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</si>
  <si>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</si>
  <si>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</si>
  <si>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</si>
  <si>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</si>
  <si>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</si>
  <si>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</si>
  <si>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</si>
  <si>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</si>
  <si>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</si>
  <si>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</si>
  <si>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</si>
  <si>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</si>
  <si>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</si>
  <si>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</si>
  <si>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</si>
  <si>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</si>
  <si>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</si>
  <si>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</si>
  <si>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</si>
  <si>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</si>
  <si>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</si>
  <si>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</si>
  <si>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</si>
  <si>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</si>
  <si>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</si>
  <si>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</si>
  <si>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</si>
  <si>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</si>
  <si>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</si>
  <si>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</si>
  <si>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</si>
  <si>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</si>
  <si>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</si>
  <si>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</si>
  <si>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</si>
  <si>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</si>
  <si>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</si>
  <si>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</si>
  <si>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</si>
  <si>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</si>
  <si>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</si>
  <si>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</si>
  <si>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</si>
  <si>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</si>
  <si>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</si>
  <si>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</si>
  <si>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</si>
  <si>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</si>
  <si>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</si>
  <si>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</si>
  <si>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</si>
  <si>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</si>
  <si>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</si>
  <si>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</si>
  <si>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</si>
  <si>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</si>
  <si>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</si>
  <si>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</si>
  <si>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</si>
  <si>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</si>
  <si>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</si>
  <si>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</si>
  <si>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</si>
  <si>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</si>
  <si>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</si>
  <si>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</si>
  <si>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</si>
  <si>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</si>
  <si>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</si>
  <si>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</si>
  <si>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</si>
  <si>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</si>
  <si>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</si>
  <si>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</si>
  <si>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</si>
  <si>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</si>
  <si>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</si>
  <si>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</si>
  <si>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</si>
  <si>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</si>
  <si>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</si>
  <si>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</si>
  <si>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</si>
  <si>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</si>
  <si>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</si>
  <si>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</si>
  <si>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</si>
  <si>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</si>
  <si>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</si>
  <si>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</si>
  <si>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</si>
  <si>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</si>
  <si>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</si>
  <si>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</si>
  <si>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</si>
  <si>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</si>
  <si>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</si>
  <si>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</si>
  <si>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</si>
  <si>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</si>
  <si>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</si>
  <si>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</si>
  <si>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</si>
  <si>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</si>
  <si>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</si>
  <si>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</si>
  <si>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</si>
  <si>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</si>
  <si>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</si>
  <si>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</si>
  <si>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</si>
  <si>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</si>
  <si>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</si>
  <si>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</si>
  <si>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</si>
  <si>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</si>
  <si>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</si>
  <si>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</si>
  <si>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</si>
  <si>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</si>
  <si>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</si>
  <si>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</si>
  <si>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</si>
  <si>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</si>
  <si>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</si>
  <si>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</si>
  <si>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</si>
  <si>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</si>
  <si>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</si>
  <si>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</si>
  <si>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</si>
  <si>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</si>
  <si>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</si>
  <si>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</si>
  <si>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</si>
  <si>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</si>
  <si>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</si>
  <si>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</si>
  <si>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</si>
  <si>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</si>
  <si>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</si>
  <si>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</si>
  <si>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</si>
  <si>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</si>
  <si>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</si>
  <si>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</si>
  <si>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</si>
  <si>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</si>
  <si>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</si>
  <si>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</si>
  <si>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</si>
  <si>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</si>
  <si>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</si>
  <si>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</si>
  <si>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</si>
  <si>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</si>
  <si>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</si>
  <si>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</si>
  <si>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</si>
  <si>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</si>
  <si>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</si>
  <si>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</si>
  <si>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</si>
  <si>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</si>
  <si>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</si>
  <si>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</si>
  <si>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</si>
  <si>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</si>
  <si>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</si>
  <si>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</si>
  <si>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</si>
  <si>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</si>
  <si>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</si>
  <si>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</si>
  <si>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</si>
  <si>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</si>
  <si>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</si>
  <si>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</si>
  <si>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</si>
  <si>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</si>
  <si>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</si>
  <si>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</si>
  <si>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</si>
  <si>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</si>
  <si>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</si>
  <si>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</si>
  <si>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</si>
  <si>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</si>
  <si>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</si>
  <si>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</si>
  <si>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</si>
  <si>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</si>
  <si>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</si>
  <si>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</si>
  <si>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</si>
  <si>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</si>
  <si>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</si>
  <si>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</si>
  <si>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</si>
  <si>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</si>
  <si>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</si>
  <si>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</si>
  <si>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</si>
  <si>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</si>
  <si>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</si>
  <si>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</si>
  <si>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</si>
  <si>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</si>
  <si>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</si>
  <si>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</si>
  <si>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</si>
  <si>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</si>
  <si>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</si>
  <si>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</si>
  <si>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</si>
  <si>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</si>
  <si>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</si>
  <si>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</si>
  <si>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</si>
  <si>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</si>
  <si>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</si>
  <si>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</si>
  <si>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</si>
  <si>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</si>
  <si>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</si>
  <si>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</si>
  <si>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</si>
  <si>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</si>
  <si>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</si>
  <si>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</si>
  <si>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</si>
  <si>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</si>
  <si>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</si>
  <si>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</si>
  <si>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</si>
  <si>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</si>
  <si>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</si>
  <si>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</si>
  <si>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</si>
  <si>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</si>
  <si>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</si>
  <si>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</si>
  <si>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</si>
  <si>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</si>
  <si>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</si>
  <si>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</si>
  <si>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</si>
  <si>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</si>
  <si>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</si>
  <si>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</si>
  <si>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</si>
  <si>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</si>
  <si>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</si>
  <si>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</si>
  <si>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</si>
  <si>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</si>
  <si>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</si>
  <si>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</si>
  <si>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</si>
  <si>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</si>
  <si>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</si>
  <si>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</si>
  <si>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</si>
  <si>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</si>
  <si>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</si>
  <si>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</si>
  <si>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</si>
  <si>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</si>
  <si>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</si>
  <si>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</si>
  <si>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</si>
  <si>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</si>
  <si>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</si>
  <si>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</si>
  <si>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</si>
  <si>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</si>
  <si>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</si>
  <si>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</si>
  <si>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</si>
  <si>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</si>
  <si>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</si>
  <si>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</si>
  <si>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</si>
  <si>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</si>
  <si>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</si>
  <si>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</si>
  <si>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</si>
  <si>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</si>
  <si>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</si>
  <si>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</si>
  <si>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</si>
  <si>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</si>
  <si>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</si>
  <si>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</si>
  <si>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</si>
  <si>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</si>
  <si>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</si>
  <si>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</si>
  <si>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</si>
  <si>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</si>
  <si>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</si>
  <si>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</si>
  <si>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</si>
  <si>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</si>
  <si>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</si>
  <si>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</si>
  <si>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</si>
  <si>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</si>
  <si>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</si>
  <si>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</si>
  <si>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</si>
  <si>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</si>
  <si>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</si>
  <si>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</si>
  <si>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</si>
  <si>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</si>
  <si>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</si>
  <si>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</si>
  <si>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</si>
  <si>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</si>
  <si>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</si>
  <si>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</si>
  <si>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</si>
  <si>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</si>
  <si>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</si>
  <si>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</si>
  <si>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</si>
  <si>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</si>
  <si>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</si>
  <si>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</si>
  <si>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</si>
  <si>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</si>
  <si>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</si>
  <si>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</si>
  <si>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</si>
  <si>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</si>
  <si>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</si>
  <si>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</si>
  <si>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</si>
  <si>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</si>
  <si>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</si>
  <si>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</si>
  <si>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</si>
  <si>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</si>
  <si>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</si>
  <si>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</si>
  <si>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</si>
  <si>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</si>
  <si>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</si>
  <si>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</si>
  <si>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</si>
  <si>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</si>
  <si>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</si>
  <si>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</si>
  <si>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</si>
  <si>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</si>
  <si>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</si>
  <si>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</si>
  <si>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</si>
  <si>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</si>
  <si>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</si>
  <si>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</si>
  <si>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</si>
  <si>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</si>
  <si>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</si>
  <si>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</si>
  <si>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</si>
  <si>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</si>
  <si>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</si>
  <si>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</si>
  <si>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</si>
  <si>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</si>
  <si>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</si>
  <si>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</si>
  <si>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</si>
  <si>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</si>
  <si>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</si>
  <si>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</si>
  <si>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</si>
  <si>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</si>
  <si>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</si>
  <si>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</si>
  <si>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</si>
  <si>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</si>
  <si>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</si>
  <si>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</si>
  <si>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</si>
  <si>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</si>
  <si>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</si>
  <si>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</si>
  <si>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</si>
  <si>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</si>
  <si>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</si>
  <si>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</si>
  <si>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</si>
  <si>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</si>
  <si>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</si>
  <si>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</si>
  <si>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</si>
  <si>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</si>
  <si>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</si>
  <si>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</si>
  <si>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</si>
  <si>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</si>
  <si>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</si>
  <si>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</si>
  <si>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</si>
  <si>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</si>
  <si>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</si>
  <si>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</si>
  <si>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</si>
  <si>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</si>
  <si>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</si>
  <si>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</si>
  <si>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</si>
  <si>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</si>
  <si>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</si>
  <si>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</si>
  <si>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</si>
  <si>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</si>
  <si>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</si>
  <si>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</si>
  <si>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</si>
  <si>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</si>
  <si>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</si>
  <si>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</si>
  <si>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</si>
  <si>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</si>
  <si>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</si>
  <si>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</si>
  <si>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</si>
  <si>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</si>
  <si>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</si>
  <si>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</si>
  <si>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</si>
  <si>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</si>
  <si>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</si>
  <si>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</si>
  <si>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</si>
  <si>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</si>
  <si>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</si>
  <si>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</si>
  <si>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</si>
  <si>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</si>
  <si>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</si>
  <si>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</si>
  <si>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</si>
  <si>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</si>
  <si>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</si>
  <si>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</si>
  <si>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</si>
  <si>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</si>
  <si>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</si>
  <si>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</si>
  <si>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</si>
  <si>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</si>
  <si>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</si>
  <si>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</si>
  <si>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</si>
  <si>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</si>
  <si>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</si>
  <si>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</si>
  <si>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</si>
  <si>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</si>
  <si>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</si>
  <si>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</si>
  <si>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</si>
  <si>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</si>
  <si>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</si>
  <si>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</si>
  <si>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</si>
  <si>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</si>
  <si>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</si>
  <si>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</si>
  <si>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</si>
  <si>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</si>
  <si>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</si>
  <si>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</si>
  <si>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</si>
  <si>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</si>
  <si>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</si>
  <si>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</si>
  <si>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</si>
  <si>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</si>
  <si>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</si>
  <si>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</si>
  <si>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</si>
  <si>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</si>
  <si>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</si>
  <si>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</si>
  <si>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</si>
  <si>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</si>
  <si>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</si>
  <si>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</si>
  <si>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</si>
  <si>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</si>
  <si>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</si>
  <si>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</si>
  <si>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</si>
  <si>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</si>
  <si>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</si>
  <si>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</si>
  <si>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</si>
  <si>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</si>
  <si>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</si>
  <si>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</si>
  <si>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</si>
  <si>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</si>
  <si>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</si>
  <si>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</si>
  <si>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</si>
  <si>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</si>
  <si>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</si>
  <si>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</si>
  <si>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</si>
  <si>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</si>
  <si>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</si>
  <si>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</si>
  <si>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</si>
  <si>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</si>
  <si>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</si>
  <si>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</si>
  <si>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</si>
  <si>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</si>
  <si>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</si>
  <si>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</si>
  <si>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</si>
  <si>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</si>
  <si>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</si>
  <si>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</si>
  <si>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</si>
  <si>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</si>
  <si>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</si>
  <si>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</si>
  <si>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</si>
  <si>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</si>
  <si>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</si>
  <si>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</si>
  <si>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</si>
  <si>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</si>
  <si>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</si>
  <si>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</si>
  <si>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</si>
  <si>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</si>
  <si>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</si>
  <si>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</si>
  <si>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</si>
  <si>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</si>
  <si>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</si>
  <si>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</si>
  <si>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</si>
  <si>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</si>
  <si>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</si>
  <si>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</si>
  <si>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</si>
  <si>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</si>
  <si>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</si>
  <si>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</si>
  <si>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</si>
  <si>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</si>
  <si>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</si>
  <si>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</si>
  <si>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</si>
  <si>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</si>
  <si>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</si>
  <si>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</si>
  <si>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</si>
  <si>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</si>
  <si>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</si>
  <si>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</si>
  <si>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</si>
  <si>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</si>
  <si>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</si>
  <si>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</si>
  <si>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</si>
  <si>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</si>
  <si>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</si>
  <si>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</si>
  <si>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</si>
  <si>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</si>
  <si>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</si>
  <si>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</si>
  <si>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</si>
  <si>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</si>
  <si>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</si>
  <si>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</si>
  <si>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</si>
  <si>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</si>
  <si>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</si>
  <si>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</si>
  <si>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</si>
  <si>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</si>
  <si>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</si>
  <si>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</si>
  <si>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</si>
  <si>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</si>
  <si>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</si>
  <si>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</si>
  <si>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</si>
  <si>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</si>
  <si>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</si>
  <si>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</si>
  <si>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</si>
  <si>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</si>
  <si>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</si>
  <si>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</si>
  <si>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</si>
  <si>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</si>
  <si>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</si>
  <si>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</si>
  <si>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</si>
  <si>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</si>
  <si>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</si>
  <si>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</si>
  <si>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</si>
  <si>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</si>
  <si>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</si>
  <si>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</si>
  <si>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</si>
  <si>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</si>
  <si>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</si>
  <si>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</si>
  <si>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</si>
  <si>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</si>
  <si>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</si>
  <si>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</si>
  <si>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</si>
  <si>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</si>
  <si>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</si>
  <si>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</si>
  <si>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</si>
  <si>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</si>
  <si>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</si>
  <si>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</si>
  <si>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</si>
  <si>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</si>
  <si>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</si>
  <si>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</si>
  <si>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</si>
  <si>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</si>
  <si>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</si>
  <si>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</si>
  <si>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</si>
  <si>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</si>
  <si>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</si>
  <si>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</si>
  <si>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</si>
  <si>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</si>
  <si>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</si>
  <si>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</si>
  <si>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</si>
  <si>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</si>
  <si>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</si>
  <si>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</si>
  <si>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</si>
  <si>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</si>
  <si>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</si>
  <si>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</si>
  <si>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</si>
  <si>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</si>
  <si>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</si>
  <si>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</si>
  <si>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</si>
  <si>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</si>
  <si>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</si>
  <si>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</si>
  <si>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</si>
  <si>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</si>
  <si>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</si>
  <si>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</si>
  <si>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</si>
  <si>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</si>
  <si>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</si>
  <si>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</si>
  <si>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</si>
  <si>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</si>
  <si>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</si>
  <si>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</si>
  <si>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</si>
  <si>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</si>
  <si>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</si>
  <si>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</si>
  <si>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</si>
  <si>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</si>
  <si>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</si>
  <si>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</si>
  <si>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</si>
  <si>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</si>
  <si>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</si>
  <si>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</si>
  <si>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</si>
  <si>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</si>
  <si>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</si>
  <si>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</si>
  <si>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</si>
  <si>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</si>
  <si>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</si>
  <si>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</si>
  <si>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</si>
  <si>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</si>
  <si>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</si>
  <si>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</si>
  <si>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</si>
  <si>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</si>
  <si>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</si>
  <si>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</si>
  <si>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</si>
  <si>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</si>
  <si>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</si>
  <si>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</si>
  <si>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</si>
  <si>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</si>
  <si>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</si>
  <si>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</si>
  <si>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</si>
  <si>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</si>
  <si>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</si>
  <si>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</si>
  <si>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</si>
  <si>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</si>
  <si>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</si>
  <si>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</si>
  <si>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</si>
  <si>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</si>
  <si>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</si>
  <si>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</si>
  <si>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</si>
  <si>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</si>
  <si>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</si>
  <si>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</si>
  <si>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</si>
  <si>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</si>
  <si>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</si>
  <si>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</si>
  <si>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</si>
  <si>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</si>
  <si>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</si>
  <si>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</si>
  <si>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</si>
  <si>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</si>
  <si>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</si>
  <si>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</si>
  <si>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</si>
  <si>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</si>
  <si>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</si>
  <si>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</si>
  <si>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</si>
  <si>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</si>
  <si>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</si>
  <si>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</si>
  <si>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</si>
  <si>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</si>
  <si>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</si>
  <si>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</si>
  <si>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</si>
  <si>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</si>
  <si>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</si>
  <si>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</si>
  <si>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</si>
  <si>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</si>
  <si>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</si>
  <si>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</si>
  <si>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</si>
  <si>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</si>
  <si>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</si>
  <si>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</si>
  <si>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</si>
  <si>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</si>
  <si>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</si>
  <si>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</si>
  <si>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</si>
  <si>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</si>
  <si>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</si>
  <si>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</si>
  <si>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</si>
  <si>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</si>
  <si>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</si>
  <si>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</si>
  <si>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</si>
  <si>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</si>
  <si>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</si>
  <si>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</si>
  <si>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</si>
  <si>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</si>
  <si>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</si>
  <si>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</si>
  <si>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</si>
  <si>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</si>
  <si>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</si>
  <si>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</si>
  <si>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</si>
  <si>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</si>
  <si>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</si>
  <si>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</si>
  <si>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</si>
  <si>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</si>
  <si>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</si>
  <si>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</si>
  <si>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</si>
  <si>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</si>
  <si>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</si>
  <si>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</si>
  <si>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</si>
  <si>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</si>
  <si>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</si>
  <si>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</si>
  <si>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</si>
  <si>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</si>
  <si>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</si>
  <si>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</si>
  <si>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</si>
  <si>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</si>
  <si>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</si>
  <si>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</si>
  <si>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</si>
  <si>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</si>
  <si>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</si>
  <si>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</si>
  <si>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</si>
  <si>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</si>
  <si>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</si>
  <si>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</si>
  <si>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</si>
  <si>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</si>
  <si>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</si>
  <si>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</si>
  <si>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</si>
  <si>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</si>
  <si>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</si>
  <si>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</si>
  <si>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</si>
  <si>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</si>
  <si>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</si>
  <si>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</si>
  <si>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</si>
  <si>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</si>
  <si>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</si>
  <si>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</si>
  <si>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</si>
  <si>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</si>
  <si>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</si>
  <si>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</si>
  <si>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</si>
  <si>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</si>
  <si>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</si>
  <si>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</si>
  <si>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</si>
  <si>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</si>
  <si>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</si>
  <si>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</si>
  <si>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</si>
  <si>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</si>
  <si>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</si>
  <si>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</si>
  <si>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</si>
  <si>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</si>
  <si>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</si>
  <si>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</si>
  <si>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</si>
  <si>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</si>
  <si>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</si>
  <si>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</si>
  <si>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</si>
  <si>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</si>
  <si>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</si>
  <si>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</si>
  <si>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</si>
  <si>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</si>
  <si>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</si>
  <si>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</si>
  <si>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</si>
  <si>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</si>
  <si>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</si>
  <si>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</si>
  <si>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</si>
  <si>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</si>
  <si>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</si>
  <si>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</si>
  <si>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</si>
  <si>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</si>
  <si>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</si>
  <si>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</si>
  <si>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</si>
  <si>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</si>
  <si>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</si>
  <si>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</si>
  <si>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</si>
  <si>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</si>
  <si>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</si>
  <si>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</si>
  <si>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</si>
  <si>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</si>
  <si>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</si>
  <si>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</si>
  <si>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</si>
  <si>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</si>
  <si>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</si>
  <si>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</si>
  <si>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</si>
  <si>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</si>
  <si>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</si>
  <si>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</si>
  <si>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</si>
  <si>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</si>
  <si>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</si>
  <si>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</si>
  <si>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</si>
  <si>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</si>
  <si>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</si>
  <si>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</si>
  <si>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</si>
  <si>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</si>
  <si>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</si>
  <si>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</si>
  <si>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</si>
  <si>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</si>
  <si>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</si>
  <si>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</si>
  <si>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</si>
  <si>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</si>
  <si>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</si>
  <si>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</si>
  <si>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</si>
  <si>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</si>
  <si>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</si>
  <si>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</si>
  <si>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</si>
  <si>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</si>
  <si>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</si>
  <si>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</si>
  <si>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</si>
  <si>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</si>
  <si>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</si>
  <si>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</si>
  <si>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</si>
  <si>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</si>
  <si>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</si>
  <si>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</si>
  <si>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</si>
  <si>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</si>
  <si>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</si>
  <si>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</si>
  <si>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</si>
  <si>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</si>
  <si>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</si>
  <si>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</si>
  <si>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</si>
  <si>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</si>
  <si>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</si>
  <si>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</si>
  <si>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</si>
  <si>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</si>
  <si>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</si>
  <si>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</si>
  <si>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</si>
  <si>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</si>
  <si>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</si>
  <si>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</si>
  <si>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</si>
  <si>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</si>
  <si>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</si>
  <si>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</si>
  <si>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</si>
  <si>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</si>
  <si>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</si>
  <si>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</si>
  <si>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</si>
  <si>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</si>
  <si>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</si>
  <si>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</si>
  <si>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</si>
  <si>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</si>
  <si>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</si>
  <si>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</si>
  <si>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</si>
  <si>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</si>
  <si>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</si>
  <si>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</si>
  <si>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</si>
  <si>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</si>
  <si>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</si>
  <si>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</si>
  <si>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</si>
  <si>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</si>
  <si>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</si>
  <si>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</si>
  <si>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</si>
  <si>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</si>
  <si>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</si>
  <si>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</si>
  <si>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</si>
  <si>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</si>
  <si>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</si>
  <si>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</si>
  <si>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</si>
  <si>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</si>
  <si>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</si>
  <si>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</si>
  <si>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</si>
  <si>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</si>
  <si>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</si>
  <si>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</si>
  <si>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</si>
  <si>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</si>
  <si>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</si>
  <si>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</si>
  <si>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</si>
  <si>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</si>
  <si>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</si>
  <si>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</si>
  <si>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</si>
  <si>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</si>
  <si>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</si>
  <si>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</si>
  <si>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</si>
  <si>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</si>
  <si>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</si>
  <si>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</si>
  <si>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</si>
  <si>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</si>
  <si>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</si>
  <si>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</si>
  <si>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</si>
  <si>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</si>
  <si>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</si>
  <si>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</si>
  <si>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</si>
  <si>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</si>
  <si>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</si>
  <si>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</si>
  <si>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</si>
  <si>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</si>
  <si>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</si>
  <si>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</si>
  <si>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</si>
  <si>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</si>
  <si>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</si>
  <si>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</si>
  <si>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</si>
  <si>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</si>
  <si>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</si>
  <si>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</si>
  <si>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</si>
  <si>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</si>
  <si>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</si>
  <si>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</si>
  <si>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</si>
  <si>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</si>
  <si>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</si>
  <si>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</si>
  <si>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</si>
  <si>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</si>
  <si>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</si>
  <si>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</si>
  <si>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</si>
  <si>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</si>
  <si>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</si>
  <si>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</si>
  <si>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</si>
  <si>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</si>
  <si>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</si>
  <si>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</si>
  <si>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</si>
  <si>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</si>
  <si>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</si>
  <si>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</si>
  <si>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</si>
  <si>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</si>
  <si>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</si>
  <si>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</si>
  <si>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</si>
  <si>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</si>
  <si>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</si>
  <si>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</si>
  <si>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</si>
  <si>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</si>
  <si>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</si>
  <si>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</si>
  <si>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</si>
  <si>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</si>
  <si>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</si>
  <si>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</si>
  <si>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</si>
  <si>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</si>
  <si>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</si>
  <si>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</si>
  <si>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</si>
  <si>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</si>
  <si>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</si>
  <si>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</si>
  <si>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</si>
  <si>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</si>
  <si>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</si>
  <si>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</si>
  <si>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</si>
  <si>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</si>
  <si>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</si>
  <si>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</si>
  <si>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</si>
  <si>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</si>
  <si>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</si>
  <si>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</si>
  <si>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</si>
  <si>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</si>
  <si>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</si>
  <si>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</si>
  <si>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</si>
  <si>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</si>
  <si>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</si>
  <si>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</si>
  <si>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</si>
  <si>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</si>
  <si>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</si>
  <si>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</si>
  <si>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</si>
  <si>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</si>
  <si>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</si>
  <si>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</si>
  <si>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</si>
  <si>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</si>
  <si>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</si>
  <si>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</si>
  <si>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</si>
  <si>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</si>
  <si>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</si>
  <si>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</si>
  <si>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</si>
  <si>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</si>
  <si>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</si>
  <si>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</si>
  <si>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</si>
  <si>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</si>
  <si>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</si>
  <si>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</si>
  <si>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</si>
  <si>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</si>
  <si>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</si>
  <si>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</si>
  <si>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</si>
  <si>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</si>
  <si>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</si>
  <si>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</si>
  <si>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</si>
  <si>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</si>
  <si>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</si>
  <si>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</si>
  <si>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</si>
  <si>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</si>
  <si>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</si>
  <si>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</si>
  <si>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</si>
  <si>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</si>
  <si>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</si>
  <si>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</si>
  <si>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</si>
  <si>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</si>
  <si>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</si>
  <si>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</si>
  <si>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</si>
  <si>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</si>
  <si>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</si>
  <si>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</si>
  <si>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</si>
  <si>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</si>
  <si>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</si>
  <si>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</si>
  <si>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</si>
  <si>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</si>
  <si>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</si>
  <si>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</si>
  <si>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</si>
  <si>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</si>
  <si>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</si>
  <si>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</si>
  <si>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</si>
  <si>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</si>
  <si>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</si>
  <si>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</si>
  <si>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</si>
  <si>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</si>
  <si>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</si>
  <si>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</si>
  <si>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</si>
  <si>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</si>
  <si>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</si>
  <si>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</si>
  <si>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</si>
  <si>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</si>
  <si>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</si>
  <si>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</si>
  <si>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</si>
  <si>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</si>
  <si>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</si>
  <si>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</si>
  <si>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</si>
  <si>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</si>
  <si>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</si>
  <si>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</si>
  <si>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</si>
  <si>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</si>
  <si>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</si>
  <si>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</si>
  <si>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</si>
  <si>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</si>
  <si>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</si>
  <si>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</si>
  <si>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</si>
  <si>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</si>
  <si>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</si>
  <si>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</si>
  <si>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</si>
  <si>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</si>
  <si>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</si>
  <si>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</si>
  <si>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</si>
  <si>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</si>
  <si>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</si>
  <si>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</si>
  <si>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</si>
  <si>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</si>
  <si>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</si>
  <si>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</si>
  <si>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</si>
  <si>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</si>
  <si>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</si>
  <si>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</si>
  <si>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</si>
  <si>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</si>
  <si>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</si>
  <si>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</si>
  <si>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</si>
  <si>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</si>
  <si>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</si>
  <si>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</si>
  <si>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</si>
  <si>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</si>
  <si>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</si>
  <si>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</si>
  <si>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</si>
  <si>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</si>
  <si>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</si>
  <si>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</si>
  <si>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</si>
  <si>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</si>
  <si>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</si>
  <si>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</si>
  <si>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</si>
  <si>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</si>
  <si>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</si>
  <si>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</si>
  <si>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</si>
  <si>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</si>
  <si>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</si>
  <si>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</si>
  <si>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</si>
  <si>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</si>
  <si>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</si>
  <si>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</si>
  <si>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</si>
  <si>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</si>
  <si>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</si>
  <si>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</si>
  <si>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</si>
  <si>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</si>
  <si>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</si>
  <si>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</si>
  <si>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</si>
  <si>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</si>
  <si>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</si>
  <si>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</si>
  <si>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</si>
  <si>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</si>
  <si>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</si>
  <si>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</si>
  <si>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</si>
  <si>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</si>
  <si>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</si>
  <si>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</si>
  <si>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</si>
  <si>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</si>
  <si>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</si>
  <si>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</si>
  <si>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</si>
  <si>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</si>
  <si>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</si>
  <si>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</si>
  <si>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</si>
  <si>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</si>
  <si>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</si>
  <si>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</si>
  <si>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</si>
  <si>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</si>
  <si>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</si>
  <si>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</si>
  <si>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</si>
  <si>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</si>
  <si>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</si>
  <si>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</si>
  <si>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</si>
  <si>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</si>
  <si>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</si>
  <si>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</si>
  <si>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</si>
  <si>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</si>
  <si>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</si>
  <si>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</si>
  <si>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</si>
  <si>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</si>
  <si>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</si>
  <si>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</si>
  <si>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</si>
  <si>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</si>
  <si>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</si>
  <si>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</si>
  <si>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</si>
  <si>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</si>
  <si>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</si>
  <si>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</si>
  <si>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</si>
  <si>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</si>
  <si>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</si>
  <si>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</si>
  <si>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</si>
  <si>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</si>
  <si>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</si>
  <si>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</si>
  <si>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</si>
  <si>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</si>
  <si>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</si>
  <si>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</si>
  <si>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</si>
  <si>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</si>
  <si>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</si>
  <si>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</si>
  <si>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</si>
  <si>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</si>
  <si>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</si>
  <si>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</si>
  <si>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</si>
  <si>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</si>
  <si>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</si>
  <si>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</si>
  <si>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</si>
  <si>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</si>
  <si>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</si>
  <si>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</si>
  <si>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</si>
  <si>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</si>
  <si>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</si>
  <si>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</si>
  <si>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</si>
  <si>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</si>
  <si>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</si>
  <si>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</si>
  <si>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</si>
  <si>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</si>
  <si>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</si>
  <si>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</si>
  <si>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</si>
  <si>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</si>
  <si>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</si>
  <si>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</si>
  <si>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</si>
  <si>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</si>
  <si>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</si>
  <si>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</si>
  <si>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</si>
  <si>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</si>
  <si>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</si>
  <si>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</si>
  <si>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</si>
  <si>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</si>
  <si>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</si>
  <si>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</si>
  <si>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</si>
  <si>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</si>
  <si>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</si>
  <si>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</si>
  <si>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</si>
  <si>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</si>
  <si>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</si>
  <si>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</si>
  <si>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</si>
  <si>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</si>
  <si>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</si>
  <si>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</si>
  <si>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</si>
  <si>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</si>
  <si>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</si>
  <si>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</si>
  <si>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</si>
  <si>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</si>
  <si>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</si>
  <si>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</si>
  <si>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</si>
  <si>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</si>
  <si>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</si>
  <si>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</si>
  <si>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</si>
  <si>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</si>
  <si>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</si>
  <si>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</si>
  <si>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</si>
  <si>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</si>
  <si>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</si>
  <si>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</si>
  <si>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</si>
  <si>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</si>
  <si>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</si>
  <si>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</si>
  <si>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</si>
  <si>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</si>
  <si>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</si>
  <si>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</si>
  <si>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</si>
  <si>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</si>
  <si>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</si>
  <si>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</si>
  <si>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</si>
  <si>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</si>
  <si>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</si>
  <si>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</si>
  <si>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</si>
  <si>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</si>
  <si>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</si>
  <si>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</si>
  <si>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</si>
  <si>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</si>
  <si>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</si>
  <si>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</si>
  <si>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</si>
  <si>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</si>
  <si>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</si>
  <si>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</si>
  <si>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</si>
  <si>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</si>
  <si>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</si>
  <si>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</si>
  <si>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</si>
  <si>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</si>
  <si>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</si>
  <si>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</si>
  <si>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</si>
  <si>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</si>
  <si>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</si>
  <si>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</si>
  <si>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</si>
  <si>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</si>
  <si>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</si>
  <si>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</si>
  <si>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</si>
  <si>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</si>
  <si>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</si>
  <si>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</si>
  <si>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</si>
  <si>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</si>
  <si>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</si>
  <si>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</si>
  <si>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</si>
  <si>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</si>
  <si>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</si>
  <si>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</si>
  <si>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</si>
  <si>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</si>
  <si>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</si>
  <si>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</si>
  <si>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</si>
  <si>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</si>
  <si>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</si>
  <si>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</si>
  <si>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</si>
  <si>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</si>
  <si>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</si>
  <si>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</si>
  <si>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</si>
  <si>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</si>
  <si>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</si>
  <si>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</si>
  <si>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</si>
  <si>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</si>
  <si>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</si>
  <si>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</si>
  <si>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</si>
  <si>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</si>
  <si>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</si>
  <si>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</si>
  <si>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</si>
  <si>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</si>
  <si>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</si>
  <si>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</si>
  <si>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</si>
  <si>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</si>
  <si>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</si>
  <si>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</si>
  <si>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</si>
  <si>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</si>
  <si>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</si>
  <si>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</si>
  <si>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</si>
  <si>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</si>
  <si>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</si>
  <si>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</si>
  <si>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</si>
  <si>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</si>
  <si>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</si>
  <si>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</si>
  <si>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</si>
  <si>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</si>
  <si>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</si>
  <si>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</si>
  <si>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</si>
  <si>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</si>
  <si>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</si>
  <si>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</si>
  <si>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</si>
  <si>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</si>
  <si>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</si>
  <si>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</si>
  <si>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</si>
  <si>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</si>
  <si>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</si>
  <si>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</si>
  <si>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</si>
  <si>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</si>
  <si>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</si>
  <si>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</si>
  <si>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</si>
  <si>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</si>
  <si>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</si>
  <si>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</si>
  <si>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</si>
  <si>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</si>
  <si>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</si>
  <si>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</si>
  <si>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</si>
  <si>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</si>
  <si>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</si>
  <si>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</si>
  <si>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</si>
  <si>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</si>
  <si>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</si>
  <si>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</si>
  <si>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</si>
  <si>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</si>
  <si>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</si>
  <si>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</si>
  <si>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</si>
  <si>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</si>
  <si>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</si>
  <si>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</si>
  <si>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</si>
  <si>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</si>
  <si>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</si>
  <si>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</si>
  <si>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</si>
  <si>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</si>
  <si>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</si>
  <si>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</si>
  <si>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</si>
  <si>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</si>
  <si>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</si>
  <si>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</si>
  <si>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</si>
  <si>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</si>
  <si>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</si>
  <si>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</si>
  <si>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</si>
  <si>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</si>
  <si>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</si>
  <si>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</si>
  <si>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</si>
  <si>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</si>
  <si>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</si>
  <si>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</si>
  <si>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</si>
  <si>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</si>
  <si>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</si>
  <si>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</si>
  <si>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</si>
  <si>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</si>
  <si>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</si>
  <si>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</si>
  <si>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</si>
  <si>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</si>
  <si>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</si>
  <si>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</si>
  <si>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</si>
  <si>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</si>
  <si>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</si>
  <si>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</si>
  <si>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</si>
  <si>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</si>
  <si>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</si>
  <si>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</si>
  <si>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</si>
  <si>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</si>
  <si>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</si>
  <si>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</si>
  <si>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</si>
  <si>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</si>
  <si>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</si>
  <si>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</si>
  <si>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</si>
  <si>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</si>
  <si>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</si>
  <si>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</si>
  <si>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</si>
  <si>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</si>
  <si>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</si>
  <si>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</si>
  <si>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</si>
  <si>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</si>
  <si>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</si>
  <si>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</si>
  <si>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</si>
  <si>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</si>
  <si>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</si>
  <si>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</si>
  <si>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</si>
  <si>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</si>
  <si>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</si>
  <si>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</si>
  <si>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</si>
  <si>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</si>
  <si>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</si>
  <si>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</si>
  <si>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</si>
  <si>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</si>
  <si>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</si>
  <si>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</si>
  <si>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</si>
  <si>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</si>
  <si>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</si>
  <si>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</si>
  <si>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</si>
  <si>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</si>
  <si>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</si>
  <si>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</si>
  <si>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</si>
  <si>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</si>
  <si>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</si>
  <si>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</si>
  <si>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</si>
  <si>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</si>
  <si>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</si>
  <si>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</si>
  <si>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</si>
  <si>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</si>
  <si>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</si>
  <si>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</si>
  <si>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</si>
  <si>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</si>
  <si>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</si>
  <si>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</si>
  <si>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</si>
  <si>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</si>
  <si>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</si>
  <si>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</si>
  <si>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</si>
  <si>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</si>
  <si>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</si>
  <si>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</si>
  <si>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</si>
  <si>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</si>
  <si>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</si>
  <si>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</si>
  <si>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</si>
  <si>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</si>
  <si>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</si>
  <si>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</si>
  <si>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</si>
  <si>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</si>
  <si>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</si>
  <si>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</si>
  <si>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</si>
  <si>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</si>
  <si>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</si>
  <si>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</si>
  <si>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</si>
  <si>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</si>
  <si>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</si>
  <si>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</si>
  <si>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</si>
  <si>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</si>
  <si>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</si>
  <si>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</si>
  <si>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</si>
  <si>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</si>
  <si>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</si>
  <si>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</si>
  <si>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</si>
  <si>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</si>
  <si>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</si>
  <si>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</si>
  <si>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</si>
  <si>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</si>
  <si>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</si>
  <si>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</si>
  <si>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</si>
  <si>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</si>
  <si>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</si>
  <si>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</si>
  <si>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</si>
  <si>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</si>
  <si>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</si>
  <si>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</si>
  <si>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</si>
  <si>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</si>
  <si>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</si>
  <si>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</si>
  <si>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</si>
  <si>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</si>
  <si>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</si>
  <si>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</si>
  <si>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</si>
  <si>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</si>
  <si>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</si>
  <si>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</si>
  <si>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</si>
  <si>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</si>
  <si>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</si>
  <si>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</si>
  <si>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</si>
  <si>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</si>
  <si>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</si>
  <si>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</si>
  <si>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</si>
  <si>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</si>
  <si>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</si>
  <si>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</si>
  <si>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</si>
  <si>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</si>
  <si>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</si>
  <si>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</si>
  <si>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</si>
  <si>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</si>
  <si>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</si>
  <si>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</si>
  <si>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</si>
  <si>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</si>
  <si>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</si>
  <si>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</si>
  <si>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</si>
  <si>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</si>
  <si>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</si>
  <si>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</si>
  <si>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</si>
  <si>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</si>
  <si>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</si>
  <si>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</si>
  <si>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</si>
  <si>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</si>
  <si>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</si>
  <si>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</si>
  <si>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</si>
  <si>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</si>
  <si>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</si>
  <si>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</si>
  <si>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</si>
  <si>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</si>
  <si>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</si>
  <si>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</si>
  <si>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</si>
  <si>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</si>
  <si>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</si>
  <si>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</si>
  <si>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</si>
  <si>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</si>
  <si>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</si>
  <si>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</si>
  <si>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</si>
  <si>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</si>
  <si>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</si>
  <si>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</si>
  <si>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</si>
  <si>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</si>
  <si>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</si>
  <si>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</si>
  <si>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</si>
  <si>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</si>
  <si>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</si>
  <si>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</si>
  <si>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</si>
  <si>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</si>
  <si>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</si>
  <si>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</si>
  <si>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</si>
  <si>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</si>
  <si>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</si>
  <si>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</si>
  <si>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</si>
  <si>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</si>
  <si>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</si>
  <si>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</si>
  <si>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</si>
  <si>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</si>
  <si>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</si>
  <si>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</si>
  <si>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</si>
  <si>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</si>
  <si>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</si>
  <si>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</si>
  <si>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</si>
  <si>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</si>
  <si>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</si>
  <si>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</si>
  <si>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</si>
  <si>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</si>
  <si>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</si>
  <si>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</si>
  <si>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</si>
  <si>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</si>
  <si>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</si>
  <si>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</si>
  <si>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</si>
  <si>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</si>
  <si>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</si>
  <si>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</si>
  <si>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</si>
  <si>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</si>
  <si>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</si>
  <si>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</si>
  <si>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</si>
  <si>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</si>
  <si>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</si>
  <si>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</si>
  <si>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</si>
  <si>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</si>
  <si>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</si>
  <si>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</si>
  <si>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</si>
  <si>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</si>
  <si>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</si>
  <si>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</si>
  <si>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</si>
  <si>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</si>
  <si>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</si>
  <si>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</si>
  <si>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</si>
  <si>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</si>
  <si>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</si>
  <si>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</si>
  <si>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</si>
  <si>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</si>
  <si>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</si>
  <si>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</si>
  <si>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</si>
  <si>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</si>
  <si>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</si>
  <si>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</si>
  <si>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</si>
  <si>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</si>
  <si>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</si>
  <si>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</si>
  <si>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</si>
  <si>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</si>
  <si>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</si>
  <si>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</si>
  <si>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</si>
  <si>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</si>
  <si>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</si>
  <si>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</si>
  <si>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</si>
  <si>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</si>
  <si>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</si>
  <si>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</si>
  <si>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</si>
  <si>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</si>
  <si>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</si>
  <si>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</si>
  <si>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</si>
  <si>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</si>
  <si>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</si>
  <si>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</si>
  <si>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</si>
  <si>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</si>
  <si>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</si>
  <si>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</si>
  <si>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</si>
  <si>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</si>
  <si>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</si>
  <si>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</si>
  <si>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</si>
  <si>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</si>
  <si>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</si>
  <si>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</si>
  <si>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</si>
  <si>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</si>
  <si>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</si>
  <si>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</si>
  <si>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</si>
  <si>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</si>
  <si>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</si>
  <si>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</si>
  <si>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</si>
  <si>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</si>
  <si>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</si>
  <si>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</si>
  <si>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</si>
  <si>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</si>
  <si>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</si>
  <si>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</si>
  <si>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</si>
  <si>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</si>
  <si>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</si>
  <si>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</si>
  <si>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</si>
  <si>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</si>
  <si>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</si>
  <si>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</si>
  <si>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</si>
  <si>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</si>
  <si>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</si>
  <si>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</si>
  <si>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</si>
  <si>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</si>
  <si>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</si>
  <si>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</si>
  <si>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</si>
  <si>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</si>
  <si>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</si>
  <si>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</si>
  <si>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</si>
  <si>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</si>
  <si>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</si>
  <si>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</si>
  <si>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</si>
  <si>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</si>
  <si>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</si>
  <si>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</si>
  <si>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</si>
  <si>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</si>
  <si>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</si>
  <si>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</si>
  <si>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</si>
  <si>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</si>
  <si>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</si>
  <si>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</si>
  <si>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</si>
  <si>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</si>
  <si>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</si>
  <si>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</si>
  <si>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</si>
  <si>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</si>
  <si>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</si>
  <si>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</si>
  <si>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</si>
  <si>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</si>
  <si>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</si>
  <si>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</si>
  <si>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</si>
  <si>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</si>
  <si>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</si>
  <si>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</si>
  <si>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</si>
  <si>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</si>
  <si>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</si>
  <si>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</si>
  <si>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</si>
  <si>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</si>
  <si>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</si>
  <si>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</si>
  <si>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</si>
  <si>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</si>
  <si>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</si>
  <si>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</si>
  <si>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</si>
  <si>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</si>
  <si>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</si>
  <si>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</si>
  <si>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</si>
  <si>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</si>
  <si>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</si>
  <si>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</si>
  <si>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</si>
  <si>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</si>
  <si>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</si>
  <si>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</si>
  <si>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</si>
  <si>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</si>
  <si>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</si>
  <si>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</si>
  <si>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</si>
  <si>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</si>
  <si>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</si>
  <si>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</si>
  <si>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</si>
  <si>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</si>
  <si>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</si>
  <si>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</si>
  <si>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</si>
  <si>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</si>
  <si>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</si>
  <si>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</si>
  <si>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</si>
  <si>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</si>
  <si>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</si>
  <si>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</si>
  <si>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</si>
  <si>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</si>
  <si>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</si>
  <si>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</si>
  <si>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</si>
  <si>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</si>
  <si>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</si>
  <si>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</si>
  <si>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</si>
  <si>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</si>
  <si>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</si>
  <si>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</si>
  <si>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</si>
  <si>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</si>
  <si>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</si>
  <si>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</si>
  <si>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</si>
  <si>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</si>
  <si>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</si>
  <si>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</si>
  <si>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</si>
  <si>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</si>
  <si>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</si>
  <si>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</si>
  <si>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</si>
  <si>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</si>
  <si>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</si>
  <si>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</si>
  <si>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</si>
  <si>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</si>
  <si>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</si>
  <si>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</si>
  <si>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</si>
  <si>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</si>
  <si>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</si>
  <si>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</si>
  <si>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</si>
  <si>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</si>
  <si>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</si>
  <si>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</si>
  <si>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</si>
  <si>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</si>
  <si>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</si>
  <si>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</si>
  <si>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</si>
  <si>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</si>
  <si>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</si>
  <si>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</si>
  <si>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</si>
  <si>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</si>
  <si>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</si>
  <si>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</si>
  <si>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</si>
  <si>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</si>
  <si>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</si>
  <si>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</si>
  <si>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</si>
  <si>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</si>
  <si>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</si>
  <si>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</si>
  <si>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</si>
  <si>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</si>
  <si>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</si>
  <si>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</si>
  <si>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</si>
  <si>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</si>
  <si>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</si>
  <si>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</si>
  <si>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</si>
  <si>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</si>
  <si>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</si>
  <si>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</si>
  <si>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</si>
  <si>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</si>
  <si>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</si>
  <si>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</si>
  <si>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</si>
  <si>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</si>
  <si>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</si>
  <si>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</si>
  <si>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</si>
  <si>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</si>
  <si>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</si>
  <si>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</si>
  <si>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</si>
  <si>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</si>
  <si>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</si>
  <si>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</si>
  <si>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</si>
  <si>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</si>
  <si>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</si>
  <si>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</si>
  <si>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</si>
  <si>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</si>
  <si>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</si>
  <si>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</si>
  <si>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</si>
  <si>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</si>
  <si>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</si>
  <si>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</si>
  <si>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</si>
  <si>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</si>
  <si>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</si>
  <si>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</si>
  <si>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</si>
  <si>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</si>
  <si>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</si>
  <si>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</si>
  <si>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</si>
  <si>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</si>
  <si>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</si>
  <si>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</si>
  <si>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</si>
  <si>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</si>
  <si>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</si>
  <si>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</si>
  <si>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</si>
  <si>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</si>
  <si>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</si>
  <si>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</si>
  <si>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</si>
  <si>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</si>
  <si>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</si>
  <si>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</si>
  <si>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</si>
  <si>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</si>
  <si>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</si>
  <si>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</si>
  <si>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</si>
  <si>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</si>
  <si>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</si>
  <si>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</si>
  <si>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</si>
  <si>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</si>
  <si>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</si>
  <si>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</si>
  <si>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</si>
  <si>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</si>
  <si>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</si>
  <si>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</si>
  <si>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</si>
  <si>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</si>
  <si>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</si>
  <si>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</si>
  <si>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</si>
  <si>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</si>
  <si>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</si>
  <si>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</si>
  <si>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</si>
  <si>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</si>
  <si>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</si>
  <si>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</si>
  <si>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</si>
  <si>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</si>
  <si>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</si>
  <si>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</si>
  <si>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</si>
  <si>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</si>
  <si>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</si>
  <si>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</si>
  <si>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</si>
  <si>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</si>
  <si>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</si>
  <si>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</si>
  <si>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</si>
  <si>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</si>
  <si>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</si>
  <si>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</si>
  <si>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</si>
  <si>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</si>
  <si>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</si>
  <si>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</si>
  <si>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</si>
  <si>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</si>
  <si>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</si>
  <si>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</si>
  <si>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</si>
  <si>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</si>
  <si>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</si>
  <si>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</si>
  <si>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</si>
  <si>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</si>
  <si>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</si>
  <si>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</si>
  <si>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</si>
  <si>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</si>
  <si>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</si>
  <si>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</si>
  <si>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</si>
  <si>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</si>
  <si>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</si>
  <si>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</si>
  <si>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</si>
  <si>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</si>
  <si>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</si>
  <si>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</si>
  <si>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</si>
  <si>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</si>
  <si>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</si>
  <si>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</si>
  <si>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</si>
  <si>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</si>
  <si>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</si>
  <si>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</si>
  <si>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</si>
  <si>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</si>
  <si>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</si>
  <si>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</si>
  <si>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</si>
  <si>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</si>
  <si>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</si>
  <si>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</si>
  <si>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</si>
  <si>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</si>
  <si>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</si>
  <si>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</si>
  <si>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</si>
  <si>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</si>
  <si>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</si>
  <si>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</si>
  <si>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</si>
  <si>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</si>
  <si>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</si>
  <si>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</si>
  <si>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</si>
  <si>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</si>
  <si>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</si>
  <si>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</si>
  <si>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</si>
  <si>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</si>
  <si>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</si>
  <si>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</si>
  <si>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</si>
  <si>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</si>
  <si>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</si>
  <si>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</si>
  <si>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</si>
  <si>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</si>
  <si>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</si>
  <si>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</si>
  <si>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</si>
  <si>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</si>
  <si>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</si>
  <si>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</si>
  <si>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</si>
  <si>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</si>
  <si>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</si>
  <si>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</si>
  <si>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</si>
  <si>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</si>
  <si>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</si>
  <si>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</si>
  <si>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</si>
  <si>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</si>
  <si>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</si>
  <si>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</si>
  <si>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</si>
  <si>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</si>
  <si>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</si>
  <si>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</si>
  <si>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</si>
  <si>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</si>
  <si>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</si>
  <si>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</si>
  <si>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</si>
  <si>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</si>
  <si>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</si>
  <si>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</si>
  <si>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</si>
  <si>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</si>
  <si>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</si>
  <si>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</si>
  <si>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</si>
  <si>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</si>
  <si>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</si>
  <si>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</si>
  <si>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</si>
  <si>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</si>
  <si>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</si>
  <si>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</si>
  <si>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</si>
  <si>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</si>
  <si>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</si>
  <si>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</si>
  <si>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</si>
  <si>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</si>
  <si>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</si>
  <si>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</si>
  <si>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</si>
  <si>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</si>
  <si>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</si>
  <si>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</si>
  <si>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</si>
  <si>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</si>
  <si>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</si>
  <si>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</si>
  <si>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</si>
  <si>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</si>
  <si>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</si>
  <si>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</si>
  <si>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</si>
  <si>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</si>
  <si>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</si>
  <si>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</si>
  <si>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</si>
  <si>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</si>
  <si>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</si>
  <si>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</si>
  <si>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</si>
  <si>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</si>
  <si>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</si>
  <si>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</si>
  <si>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</si>
  <si>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</si>
  <si>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</si>
  <si>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</si>
  <si>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</si>
  <si>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</si>
  <si>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</si>
  <si>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</si>
  <si>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</si>
  <si>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</si>
  <si>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</si>
  <si>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</si>
  <si>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</si>
  <si>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</si>
  <si>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</si>
  <si>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</si>
  <si>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</si>
  <si>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</si>
  <si>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</si>
  <si>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</si>
  <si>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</si>
  <si>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</si>
  <si>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</si>
  <si>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</si>
  <si>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</si>
  <si>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</si>
  <si>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</si>
  <si>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</si>
  <si>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</si>
  <si>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</si>
  <si>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</si>
  <si>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</si>
  <si>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</si>
  <si>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</si>
  <si>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</si>
  <si>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</si>
  <si>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</si>
  <si>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</si>
  <si>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</si>
  <si>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</si>
  <si>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</si>
  <si>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</si>
  <si>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</si>
  <si>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</si>
  <si>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</si>
  <si>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</si>
  <si>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</si>
  <si>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</si>
  <si>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</si>
  <si>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</si>
  <si>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</si>
  <si>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</si>
  <si>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</si>
  <si>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</si>
  <si>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</si>
  <si>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</si>
  <si>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</si>
  <si>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</si>
  <si>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</si>
  <si>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</si>
  <si>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</si>
  <si>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</si>
  <si>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</si>
  <si>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</si>
  <si>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</si>
  <si>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</si>
  <si>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</si>
  <si>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</si>
  <si>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</si>
  <si>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</si>
  <si>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</si>
  <si>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</si>
  <si>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</si>
  <si>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</si>
  <si>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</si>
  <si>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</si>
  <si>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</si>
  <si>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</si>
  <si>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</si>
  <si>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</si>
  <si>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</si>
  <si>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</si>
  <si>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</si>
  <si>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</si>
  <si>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</si>
  <si>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</si>
  <si>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</si>
  <si>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</si>
  <si>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</si>
  <si>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</si>
  <si>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</si>
  <si>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</si>
  <si>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</si>
  <si>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</si>
  <si>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</si>
  <si>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</si>
  <si>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</si>
  <si>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</si>
  <si>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</si>
  <si>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</si>
  <si>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</si>
  <si>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</si>
  <si>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</si>
  <si>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</si>
  <si>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</si>
  <si>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</si>
  <si>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</si>
  <si>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</si>
  <si>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</si>
  <si>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</si>
  <si>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</si>
  <si>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</si>
  <si>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</si>
  <si>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</si>
  <si>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</si>
  <si>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</si>
  <si>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</si>
  <si>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</si>
  <si>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</si>
  <si>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</si>
  <si>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</si>
  <si>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</si>
  <si>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</si>
  <si>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</si>
  <si>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</si>
  <si>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</si>
  <si>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</si>
  <si>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</si>
  <si>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</si>
  <si>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</si>
  <si>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</si>
  <si>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</si>
  <si>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</si>
  <si>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</si>
  <si>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</si>
  <si>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</si>
  <si>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</si>
  <si>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</si>
  <si>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</si>
  <si>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</si>
  <si>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</si>
  <si>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</si>
  <si>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</si>
  <si>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</si>
  <si>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</si>
  <si>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</si>
  <si>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</si>
  <si>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</si>
  <si>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</si>
  <si>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</si>
  <si>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</si>
  <si>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</si>
  <si>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</si>
  <si>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</si>
  <si>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</si>
  <si>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</si>
  <si>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</si>
  <si>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</si>
  <si>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</si>
  <si>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</si>
  <si>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</si>
  <si>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</si>
  <si>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</si>
  <si>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</si>
  <si>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</si>
  <si>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</si>
  <si>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</si>
  <si>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</si>
  <si>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</si>
  <si>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</si>
  <si>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</si>
  <si>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</si>
  <si>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</si>
  <si>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</si>
  <si>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</si>
  <si>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</si>
  <si>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</si>
  <si>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</si>
  <si>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</si>
  <si>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</si>
  <si>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</si>
  <si>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</si>
  <si>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</si>
  <si>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</si>
  <si>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</si>
  <si>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</si>
  <si>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</si>
  <si>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</si>
  <si>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</si>
  <si>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</si>
  <si>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</si>
  <si>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</si>
  <si>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</si>
  <si>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</si>
  <si>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</si>
  <si>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</si>
  <si>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</si>
  <si>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</si>
  <si>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</si>
  <si>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</si>
  <si>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</si>
  <si>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</si>
  <si>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</si>
  <si>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</si>
  <si>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</si>
  <si>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</si>
  <si>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</si>
  <si>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</si>
  <si>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</si>
  <si>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</si>
  <si>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</si>
  <si>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</si>
  <si>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</si>
  <si>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</si>
  <si>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</si>
  <si>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</si>
  <si>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</si>
  <si>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</si>
  <si>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</si>
  <si>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</si>
  <si>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</si>
  <si>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</si>
  <si>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</si>
  <si>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</si>
  <si>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</si>
  <si>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</si>
  <si>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</si>
  <si>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</si>
  <si>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</si>
  <si>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</si>
  <si>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</si>
  <si>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</si>
  <si>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</si>
  <si>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</si>
  <si>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</si>
  <si>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</si>
  <si>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</si>
  <si>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</si>
  <si>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</si>
  <si>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</si>
  <si>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</si>
  <si>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</si>
  <si>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</si>
  <si>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</si>
  <si>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</si>
  <si>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</si>
  <si>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</si>
  <si>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</si>
  <si>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</si>
  <si>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</si>
  <si>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</si>
  <si>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</si>
  <si>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</si>
  <si>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</si>
  <si>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</si>
  <si>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</si>
  <si>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</si>
  <si>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</si>
  <si>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</si>
  <si>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</si>
  <si>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</si>
  <si>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</si>
  <si>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</si>
  <si>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</si>
  <si>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</si>
  <si>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</si>
  <si>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</si>
  <si>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</si>
  <si>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</si>
  <si>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</si>
  <si>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</si>
  <si>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</si>
  <si>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</si>
  <si>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</si>
  <si>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</si>
  <si>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</si>
  <si>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</si>
  <si>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</si>
  <si>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</si>
  <si>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</si>
  <si>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</si>
  <si>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</si>
  <si>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</si>
  <si>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</si>
  <si>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</si>
  <si>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</si>
  <si>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</si>
  <si>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</si>
  <si>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</si>
  <si>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</si>
  <si>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</si>
  <si>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</si>
  <si>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</si>
  <si>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</si>
  <si>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</si>
  <si>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</si>
  <si>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</si>
  <si>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</si>
  <si>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</si>
  <si>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</si>
  <si>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</si>
  <si>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</si>
  <si>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</si>
  <si>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</si>
  <si>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</si>
  <si>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</si>
  <si>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</si>
  <si>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</si>
  <si>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</si>
  <si>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</si>
  <si>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</si>
  <si>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</si>
  <si>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</si>
  <si>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</si>
  <si>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</si>
  <si>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</si>
  <si>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</si>
  <si>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</si>
  <si>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</si>
  <si>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</si>
  <si>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</si>
  <si>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</si>
  <si>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</si>
  <si>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</si>
  <si>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</si>
  <si>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</si>
  <si>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</si>
  <si>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</si>
  <si>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</si>
  <si>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</si>
  <si>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</si>
  <si>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</si>
  <si>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</si>
  <si>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</si>
  <si>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</si>
  <si>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</si>
  <si>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</si>
  <si>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</si>
  <si>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</si>
  <si>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</si>
  <si>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</si>
  <si>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</si>
  <si>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</si>
  <si>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</si>
  <si>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</si>
  <si>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</si>
  <si>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</si>
  <si>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</si>
  <si>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</si>
  <si>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</si>
  <si>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</si>
  <si>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</si>
  <si>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</si>
  <si>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</si>
  <si>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</si>
  <si>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</si>
  <si>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</si>
  <si>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</si>
  <si>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</si>
  <si>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</si>
  <si>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</si>
  <si>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</si>
  <si>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</si>
  <si>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</si>
  <si>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</si>
  <si>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</si>
  <si>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</si>
  <si>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</si>
  <si>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</si>
  <si>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</si>
  <si>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</si>
  <si>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</si>
  <si>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</si>
  <si>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</si>
  <si>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</si>
  <si>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</si>
  <si>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</si>
  <si>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</si>
  <si>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</si>
  <si>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</si>
  <si>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</si>
  <si>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</si>
  <si>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</si>
  <si>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</si>
  <si>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</si>
  <si>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</si>
  <si>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</si>
  <si>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</si>
  <si>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</si>
  <si>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</si>
  <si>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</si>
  <si>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</si>
  <si>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</si>
  <si>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</si>
  <si>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</si>
  <si>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</si>
  <si>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</si>
  <si>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</si>
  <si>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</si>
  <si>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</si>
  <si>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</si>
  <si>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</si>
  <si>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</si>
  <si>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</si>
  <si>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</si>
  <si>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</si>
  <si>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</si>
  <si>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</si>
  <si>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</si>
  <si>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</si>
  <si>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</si>
  <si>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</si>
  <si>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</si>
  <si>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</si>
  <si>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</si>
  <si>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</si>
  <si>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</si>
  <si>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</si>
  <si>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</si>
  <si>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</si>
  <si>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</si>
  <si>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</si>
  <si>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</si>
  <si>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</si>
  <si>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</si>
  <si>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</si>
  <si>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</si>
  <si>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</si>
  <si>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</si>
  <si>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</si>
  <si>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</si>
  <si>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</si>
  <si>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</si>
  <si>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</si>
  <si>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</si>
  <si>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</si>
  <si>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</si>
  <si>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</si>
  <si>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</si>
  <si>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</si>
  <si>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</si>
  <si>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</si>
  <si>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</si>
  <si>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</si>
  <si>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</si>
  <si>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</si>
  <si>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</si>
  <si>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</si>
  <si>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</si>
  <si>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</si>
  <si>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</si>
  <si>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</si>
  <si>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</si>
  <si>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</si>
  <si>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</si>
  <si>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</si>
  <si>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</si>
  <si>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</si>
  <si>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</si>
  <si>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</si>
  <si>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</si>
  <si>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</si>
  <si>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</si>
  <si>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</si>
  <si>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</si>
  <si>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</si>
  <si>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</si>
  <si>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</si>
  <si>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</si>
  <si>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</si>
  <si>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</si>
  <si>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</si>
  <si>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</si>
  <si>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</si>
  <si>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</si>
  <si>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</si>
  <si>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</si>
  <si>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</si>
  <si>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</si>
  <si>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</si>
  <si>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</si>
  <si>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</si>
  <si>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</si>
  <si>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</si>
  <si>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</si>
  <si>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</si>
  <si>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</si>
  <si>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</si>
  <si>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</si>
  <si>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</si>
  <si>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</si>
  <si>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</si>
  <si>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</si>
  <si>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</si>
  <si>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</si>
  <si>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</si>
  <si>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</si>
  <si>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</si>
  <si>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</si>
  <si>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</si>
  <si>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</si>
  <si>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</si>
  <si>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</si>
  <si>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</si>
  <si>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</si>
  <si>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</si>
  <si>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</si>
  <si>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</si>
  <si>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</si>
  <si>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</si>
  <si>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</si>
  <si>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</si>
  <si>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</si>
  <si>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</si>
  <si>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</si>
  <si>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</si>
  <si>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</si>
  <si>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</si>
  <si>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</si>
  <si>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</si>
  <si>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</si>
  <si>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</si>
  <si>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</si>
  <si>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</si>
  <si>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</si>
  <si>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</si>
  <si>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</si>
  <si>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</si>
  <si>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</si>
  <si>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</si>
  <si>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</si>
  <si>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</si>
  <si>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</si>
  <si>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</si>
  <si>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</si>
  <si>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</si>
  <si>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</si>
  <si>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</si>
  <si>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</si>
  <si>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</si>
  <si>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</si>
  <si>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</si>
  <si>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</si>
  <si>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</si>
  <si>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</si>
  <si>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</si>
  <si>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</si>
  <si>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</si>
  <si>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</si>
  <si>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</si>
  <si>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</si>
  <si>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</si>
  <si>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</si>
  <si>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</si>
  <si>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</si>
  <si>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</si>
  <si>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</si>
  <si>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</si>
  <si>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</si>
  <si>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</si>
  <si>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</si>
  <si>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</si>
  <si>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</si>
  <si>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</si>
  <si>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</si>
  <si>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</si>
  <si>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</si>
  <si>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</si>
  <si>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</si>
  <si>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</si>
  <si>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</si>
  <si>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</si>
  <si>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</si>
  <si>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</si>
  <si>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</si>
  <si>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</si>
  <si>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</si>
  <si>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</si>
  <si>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</si>
  <si>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</si>
  <si>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</si>
  <si>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</si>
  <si>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</si>
  <si>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</si>
  <si>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</si>
  <si>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</si>
  <si>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</si>
  <si>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</si>
  <si>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</si>
  <si>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</si>
  <si>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</si>
  <si>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</si>
  <si>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</si>
  <si>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</si>
  <si>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</si>
  <si>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</si>
  <si>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</si>
  <si>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</si>
  <si>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</si>
  <si>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</si>
  <si>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</si>
  <si>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</si>
  <si>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</si>
  <si>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</si>
  <si>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</si>
  <si>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</si>
  <si>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</si>
  <si>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</si>
  <si>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</si>
  <si>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</si>
  <si>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</si>
  <si>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</si>
  <si>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</si>
  <si>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</si>
  <si>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</si>
  <si>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</si>
  <si>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</si>
  <si>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</si>
  <si>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</si>
  <si>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</si>
  <si>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</si>
  <si>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</si>
  <si>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</si>
  <si>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</si>
  <si>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</si>
  <si>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</si>
  <si>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</si>
  <si>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</si>
  <si>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</si>
  <si>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</si>
  <si>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</si>
  <si>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</si>
  <si>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</si>
  <si>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</si>
  <si>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</si>
  <si>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</si>
  <si>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</si>
  <si>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</si>
  <si>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</si>
  <si>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</si>
  <si>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</si>
  <si>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</si>
  <si>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</si>
  <si>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</si>
  <si>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</si>
  <si>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</si>
  <si>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</si>
  <si>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</si>
  <si>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</si>
  <si>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</si>
  <si>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</si>
  <si>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</si>
  <si>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</si>
  <si>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</si>
  <si>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</si>
  <si>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</si>
  <si>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</si>
  <si>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</si>
  <si>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</si>
  <si>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</si>
  <si>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</si>
  <si>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</si>
  <si>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</si>
  <si>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</si>
  <si>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</si>
  <si>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</si>
  <si>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</si>
  <si>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</si>
  <si>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</si>
  <si>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</si>
  <si>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</si>
  <si>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</si>
  <si>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</si>
  <si>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</si>
  <si>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</si>
  <si>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</si>
  <si>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</si>
  <si>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</si>
  <si>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</si>
  <si>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</si>
  <si>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</si>
  <si>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</si>
  <si>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</si>
  <si>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</si>
  <si>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</si>
  <si>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</si>
  <si>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</si>
  <si>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</si>
  <si>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</si>
  <si>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</si>
  <si>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</si>
  <si>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</si>
  <si>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</si>
  <si>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</si>
  <si>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</si>
  <si>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</si>
  <si>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</si>
  <si>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</si>
  <si>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</si>
  <si>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</si>
  <si>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</si>
  <si>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</si>
  <si>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</si>
  <si>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</si>
  <si>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</si>
  <si>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</si>
  <si>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</si>
  <si>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</si>
  <si>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</si>
  <si>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</si>
  <si>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</si>
  <si>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</si>
  <si>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</si>
  <si>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</si>
  <si>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</si>
  <si>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</si>
  <si>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</si>
  <si>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</si>
  <si>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</si>
  <si>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</si>
  <si>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</si>
  <si>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</si>
  <si>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</si>
  <si>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</si>
  <si>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</si>
  <si>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</si>
  <si>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</si>
  <si>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</si>
  <si>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</si>
  <si>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</si>
  <si>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</si>
  <si>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</si>
  <si>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</si>
  <si>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</si>
  <si>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</si>
  <si>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</si>
  <si>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</si>
  <si>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</si>
  <si>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</si>
  <si>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</si>
  <si>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</si>
  <si>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</si>
  <si>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</si>
  <si>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</si>
  <si>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</si>
  <si>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</si>
  <si>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</si>
  <si>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</si>
  <si>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</si>
  <si>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</si>
  <si>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</si>
  <si>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</si>
  <si>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</si>
  <si>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</si>
  <si>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</si>
  <si>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</si>
  <si>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</si>
  <si>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</si>
  <si>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</si>
  <si>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</si>
  <si>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</si>
  <si>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</si>
  <si>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</si>
  <si>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</si>
  <si>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</si>
  <si>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</si>
  <si>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</si>
  <si>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</si>
  <si>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</si>
  <si>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</si>
  <si>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</si>
  <si>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</si>
  <si>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</si>
  <si>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</si>
  <si>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</si>
  <si>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</si>
  <si>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</si>
  <si>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</si>
  <si>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</si>
  <si>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</si>
  <si>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</si>
  <si>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</si>
  <si>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</si>
  <si>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</si>
  <si>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</si>
  <si>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</si>
  <si>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</si>
  <si>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</si>
  <si>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</si>
  <si>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</si>
  <si>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</si>
  <si>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</si>
  <si>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</si>
  <si>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</si>
  <si>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</si>
  <si>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</si>
  <si>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</si>
  <si>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</si>
  <si>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</si>
  <si>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</si>
  <si>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</si>
  <si>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</si>
  <si>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</si>
  <si>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</si>
  <si>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</si>
  <si>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</si>
  <si>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</si>
  <si>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</si>
  <si>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</si>
  <si>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</si>
  <si>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</si>
  <si>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</si>
  <si>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</si>
  <si>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</si>
  <si>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</si>
  <si>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</si>
  <si>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</si>
  <si>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</si>
  <si>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</si>
  <si>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</si>
  <si>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</si>
  <si>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</si>
  <si>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</si>
  <si>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</si>
  <si>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</si>
  <si>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</si>
  <si>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</si>
  <si>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</si>
  <si>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</si>
  <si>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</si>
  <si>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</si>
  <si>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</si>
  <si>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</si>
  <si>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</si>
  <si>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</si>
  <si>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</si>
  <si>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</si>
  <si>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</si>
  <si>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</si>
  <si>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</si>
  <si>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</si>
  <si>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</si>
  <si>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</si>
  <si>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</si>
  <si>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</si>
  <si>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</si>
  <si>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</si>
  <si>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</si>
  <si>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</si>
  <si>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</si>
  <si>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</si>
  <si>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</si>
  <si>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</si>
  <si>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</si>
  <si>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</si>
  <si>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</si>
  <si>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</si>
  <si>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</si>
  <si>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</si>
  <si>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</si>
  <si>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</si>
  <si>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</si>
  <si>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</si>
  <si>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</si>
  <si>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</si>
  <si>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</si>
  <si>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</si>
  <si>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</si>
  <si>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</si>
  <si>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</si>
  <si>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</si>
  <si>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</si>
  <si>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</si>
  <si>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</si>
  <si>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</si>
  <si>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</si>
  <si>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</si>
  <si>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</si>
  <si>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</si>
  <si>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</si>
  <si>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</si>
  <si>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</si>
  <si>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</si>
  <si>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</si>
  <si>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</si>
  <si>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</si>
  <si>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</si>
  <si>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</si>
  <si>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</si>
  <si>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</si>
  <si>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</si>
  <si>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</si>
  <si>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</si>
  <si>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</si>
  <si>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</si>
  <si>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</si>
  <si>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</si>
  <si>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</si>
  <si>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</si>
  <si>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</si>
  <si>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</si>
  <si>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</si>
  <si>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</si>
  <si>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</si>
  <si>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</si>
  <si>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</si>
  <si>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</si>
  <si>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</si>
  <si>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</si>
  <si>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</si>
  <si>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</si>
  <si>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</si>
  <si>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</si>
  <si>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</si>
  <si>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</si>
  <si>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</si>
  <si>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</si>
  <si>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</si>
  <si>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</si>
  <si>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</si>
  <si>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</si>
  <si>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</si>
  <si>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</si>
  <si>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</si>
  <si>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</si>
  <si>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</si>
  <si>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</si>
  <si>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</si>
  <si>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</si>
  <si>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</si>
  <si>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</si>
  <si>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</si>
  <si>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</si>
  <si>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</si>
  <si>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</si>
  <si>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</si>
  <si>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</si>
  <si>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</si>
  <si>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</si>
  <si>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</si>
  <si>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</si>
  <si>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</si>
  <si>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</si>
  <si>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</si>
  <si>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</si>
  <si>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</si>
  <si>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</si>
  <si>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</si>
  <si>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</si>
  <si>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</si>
  <si>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</si>
  <si>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</si>
  <si>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</si>
  <si>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</si>
  <si>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</si>
  <si>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</si>
  <si>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</si>
  <si>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</si>
  <si>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</si>
  <si>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</si>
  <si>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</si>
  <si>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</si>
  <si>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</si>
  <si>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</si>
  <si>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</si>
  <si>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</si>
  <si>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</si>
  <si>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</si>
  <si>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</si>
  <si>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</si>
  <si>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</si>
  <si>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</si>
  <si>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</si>
  <si>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</si>
  <si>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</si>
  <si>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</si>
  <si>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</si>
  <si>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</si>
  <si>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</si>
  <si>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</si>
  <si>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</si>
  <si>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</si>
  <si>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</si>
  <si>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</si>
  <si>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</si>
  <si>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</si>
  <si>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</si>
  <si>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</si>
  <si>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</si>
  <si>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</si>
  <si>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</si>
  <si>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</si>
  <si>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</si>
  <si>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</si>
  <si>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</si>
  <si>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</si>
  <si>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</si>
  <si>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</si>
  <si>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</si>
  <si>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</si>
  <si>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</si>
  <si>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</si>
  <si>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</si>
  <si>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</si>
  <si>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</si>
  <si>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</si>
  <si>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</si>
  <si>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</si>
  <si>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</si>
  <si>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</si>
  <si>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</si>
  <si>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</si>
  <si>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</si>
  <si>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</si>
  <si>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</si>
  <si>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</si>
  <si>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</si>
  <si>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</si>
  <si>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</si>
  <si>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</si>
  <si>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</si>
  <si>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</si>
  <si>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</si>
  <si>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</si>
  <si>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</si>
  <si>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</si>
  <si>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</si>
  <si>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</si>
  <si>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</si>
  <si>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</si>
  <si>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</si>
  <si>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</si>
  <si>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</si>
  <si>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</si>
  <si>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</si>
  <si>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</si>
  <si>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</si>
  <si>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</si>
  <si>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</si>
  <si>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</si>
  <si>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</si>
  <si>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</si>
  <si>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</si>
  <si>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</si>
  <si>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</si>
  <si>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</si>
  <si>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</si>
  <si>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</si>
  <si>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</si>
  <si>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</si>
  <si>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</si>
  <si>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</si>
  <si>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</si>
  <si>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</si>
  <si>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</si>
  <si>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</si>
  <si>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</si>
  <si>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</si>
  <si>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</si>
  <si>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</si>
  <si>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</si>
  <si>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</si>
  <si>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</si>
  <si>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</si>
  <si>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</si>
  <si>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</si>
  <si>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</si>
  <si>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</si>
  <si>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</si>
  <si>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</si>
  <si>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</si>
  <si>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</si>
  <si>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</si>
  <si>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</si>
  <si>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</si>
  <si>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</si>
  <si>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</si>
  <si>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</si>
  <si>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</si>
  <si>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</si>
  <si>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</si>
  <si>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</si>
  <si>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</si>
  <si>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</si>
  <si>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</si>
  <si>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</si>
  <si>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</si>
  <si>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</si>
  <si>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</si>
  <si>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</si>
  <si>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</si>
  <si>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</si>
  <si>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</si>
  <si>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</si>
  <si>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</si>
  <si>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</si>
  <si>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</si>
  <si>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</si>
  <si>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</si>
  <si>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</si>
  <si>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</si>
  <si>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</si>
  <si>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</si>
  <si>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</si>
  <si>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</si>
  <si>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</si>
  <si>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</si>
  <si>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</si>
  <si>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</si>
  <si>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</si>
  <si>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</si>
  <si>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</si>
  <si>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</si>
  <si>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</si>
  <si>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</si>
  <si>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</si>
  <si>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</si>
  <si>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</si>
  <si>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</si>
  <si>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</si>
  <si>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</si>
  <si>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</si>
  <si>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</si>
  <si>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</si>
  <si>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</si>
  <si>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</si>
  <si>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</si>
  <si>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</si>
  <si>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</si>
  <si>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</si>
  <si>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</si>
  <si>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</si>
  <si>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</si>
  <si>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</si>
  <si>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</si>
  <si>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</si>
  <si>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</si>
  <si>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</si>
  <si>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</si>
  <si>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</si>
  <si>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</si>
  <si>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</si>
  <si>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</si>
  <si>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</si>
  <si>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</si>
  <si>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</si>
  <si>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</si>
  <si>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</si>
  <si>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</si>
  <si>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</si>
  <si>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</si>
  <si>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</si>
  <si>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</si>
  <si>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</si>
  <si>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</si>
  <si>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</si>
  <si>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</si>
  <si>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</si>
  <si>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</si>
  <si>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</si>
  <si>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</si>
  <si>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</si>
  <si>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</si>
  <si>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</si>
  <si>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</si>
  <si>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</si>
  <si>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</si>
  <si>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</si>
  <si>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</si>
  <si>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</si>
  <si>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</si>
  <si>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</si>
  <si>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</si>
  <si>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</si>
  <si>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</si>
  <si>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</si>
  <si>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</si>
  <si>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</si>
  <si>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</si>
  <si>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</si>
  <si>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</si>
  <si>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</si>
  <si>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</si>
  <si>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</si>
  <si>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</si>
  <si>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</si>
  <si>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</si>
  <si>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</si>
  <si>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</si>
  <si>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</si>
  <si>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</si>
  <si>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</si>
  <si>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</si>
  <si>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</si>
  <si>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</si>
  <si>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</si>
  <si>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</si>
  <si>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</si>
  <si>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</si>
  <si>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</si>
  <si>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</si>
  <si>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</si>
  <si>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</si>
  <si>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</si>
  <si>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</si>
  <si>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</si>
  <si>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</si>
  <si>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</si>
  <si>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</si>
  <si>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</si>
  <si>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</si>
  <si>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</si>
  <si>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</si>
  <si>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</si>
  <si>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</si>
  <si>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</si>
  <si>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</si>
  <si>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</si>
  <si>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</si>
  <si>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</si>
  <si>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</si>
  <si>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</si>
  <si>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</si>
  <si>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</si>
  <si>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</si>
  <si>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</si>
  <si>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</si>
  <si>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</si>
  <si>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</si>
  <si>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</si>
  <si>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</si>
  <si>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</si>
  <si>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</si>
  <si>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</si>
  <si>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</si>
  <si>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</si>
  <si>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</si>
  <si>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</si>
  <si>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</si>
  <si>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</si>
  <si>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</si>
  <si>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</si>
  <si>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</si>
  <si>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</si>
  <si>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</si>
  <si>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</si>
  <si>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</si>
  <si>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</si>
  <si>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</si>
  <si>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</si>
  <si>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</si>
  <si>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</si>
  <si>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</si>
  <si>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</si>
  <si>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</si>
  <si>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</si>
  <si>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</si>
  <si>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</si>
  <si>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</si>
  <si>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</si>
  <si>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</si>
  <si>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</si>
  <si>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</si>
  <si>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</si>
  <si>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</si>
  <si>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</si>
  <si>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</si>
  <si>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</si>
  <si>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</si>
  <si>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</si>
  <si>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</si>
  <si>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</si>
  <si>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</si>
  <si>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</si>
  <si>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</si>
  <si>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</si>
  <si>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</si>
  <si>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</si>
  <si>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</si>
  <si>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</si>
  <si>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</si>
  <si>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</si>
  <si>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</si>
  <si>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</si>
  <si>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</si>
  <si>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</si>
  <si>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</si>
  <si>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</si>
  <si>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</si>
  <si>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</si>
  <si>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</si>
  <si>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</si>
  <si>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</si>
  <si>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</si>
  <si>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</si>
  <si>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</si>
  <si>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</si>
  <si>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</si>
  <si>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</si>
  <si>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</si>
  <si>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</si>
  <si>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</si>
  <si>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</si>
  <si>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</si>
  <si>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</si>
  <si>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</si>
  <si>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</si>
  <si>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</si>
  <si>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</si>
  <si>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</si>
  <si>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</si>
  <si>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</si>
  <si>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</si>
  <si>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</si>
  <si>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</si>
  <si>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</si>
  <si>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</si>
  <si>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</si>
  <si>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</si>
  <si>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</si>
  <si>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</si>
  <si>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</si>
  <si>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</si>
  <si>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</si>
  <si>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</si>
  <si>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</si>
  <si>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</si>
  <si>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</si>
  <si>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</si>
  <si>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</si>
  <si>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</si>
  <si>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</si>
  <si>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</si>
  <si>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</si>
  <si>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</si>
  <si>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</si>
  <si>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</si>
  <si>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</si>
  <si>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</si>
  <si>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</si>
  <si>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</si>
  <si>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</si>
  <si>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</si>
  <si>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</si>
  <si>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</si>
  <si>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</si>
  <si>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</si>
  <si>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</si>
  <si>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</si>
  <si>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</si>
  <si>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</si>
  <si>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</si>
  <si>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</si>
  <si>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</si>
  <si>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</si>
  <si>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</si>
  <si>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</si>
  <si>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</si>
  <si>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</si>
  <si>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</si>
  <si>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</si>
  <si>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</si>
  <si>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</si>
  <si>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</si>
  <si>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</si>
  <si>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</si>
  <si>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</si>
  <si>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</si>
  <si>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</si>
  <si>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</si>
  <si>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</si>
  <si>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</si>
  <si>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</si>
  <si>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</si>
  <si>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</si>
  <si>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</si>
  <si>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</si>
  <si>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</si>
  <si>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</si>
  <si>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</si>
  <si>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</si>
  <si>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</si>
  <si>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</si>
  <si>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</si>
  <si>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</si>
  <si>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</si>
  <si>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</si>
  <si>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</si>
  <si>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</si>
  <si>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</si>
  <si>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</si>
  <si>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</si>
  <si>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</si>
  <si>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</si>
  <si>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</si>
  <si>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</si>
  <si>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</si>
  <si>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</si>
  <si>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</si>
  <si>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</si>
  <si>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</si>
  <si>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</si>
  <si>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</si>
  <si>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</si>
  <si>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</si>
  <si>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</si>
  <si>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</si>
  <si>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</si>
  <si>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</si>
  <si>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</si>
  <si>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</si>
  <si>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</si>
  <si>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</si>
  <si>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</si>
  <si>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</si>
  <si>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</si>
  <si>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</si>
  <si>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</si>
  <si>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</si>
  <si>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</si>
  <si>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</si>
  <si>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</si>
  <si>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</si>
  <si>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</si>
  <si>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</si>
  <si>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</si>
  <si>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</si>
  <si>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</si>
  <si>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</si>
  <si>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</si>
  <si>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</si>
  <si>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</si>
  <si>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</si>
  <si>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</si>
  <si>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</si>
  <si>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</si>
  <si>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</si>
  <si>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</si>
  <si>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</si>
  <si>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</si>
  <si>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</si>
  <si>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</si>
  <si>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</si>
  <si>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</si>
  <si>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</si>
  <si>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</si>
  <si>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</si>
  <si>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</si>
  <si>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</si>
  <si>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</si>
  <si>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</si>
  <si>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</si>
  <si>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</si>
  <si>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</si>
  <si>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</si>
  <si>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</si>
  <si>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</si>
  <si>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</si>
  <si>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</si>
  <si>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</si>
  <si>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</si>
  <si>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</si>
  <si>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</si>
  <si>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</si>
  <si>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</si>
  <si>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</si>
  <si>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</si>
  <si>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</si>
  <si>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</si>
  <si>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</si>
  <si>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</si>
  <si>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</si>
  <si>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</si>
  <si>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</si>
  <si>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</si>
  <si>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</si>
  <si>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</si>
  <si>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</si>
  <si>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</si>
  <si>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</si>
  <si>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</si>
  <si>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</si>
  <si>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</si>
  <si>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</si>
  <si>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</si>
  <si>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</si>
  <si>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</si>
  <si>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</si>
  <si>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</si>
  <si>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</si>
  <si>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</si>
  <si>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</si>
  <si>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</si>
  <si>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</si>
  <si>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</si>
  <si>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</si>
  <si>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</si>
  <si>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</si>
  <si>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</si>
  <si>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</si>
  <si>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</si>
  <si>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</si>
  <si>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</si>
  <si>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</si>
  <si>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</si>
  <si>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</si>
  <si>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</si>
  <si>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</si>
  <si>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</si>
  <si>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</si>
  <si>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</si>
  <si>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</si>
  <si>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</si>
  <si>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</si>
  <si>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</si>
  <si>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</si>
  <si>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</si>
  <si>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</si>
  <si>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</si>
  <si>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</si>
  <si>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</si>
  <si>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</si>
  <si>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</si>
  <si>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</si>
  <si>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</si>
  <si>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</si>
  <si>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</si>
  <si>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</si>
  <si>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</si>
  <si>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</si>
  <si>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</si>
  <si>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</si>
  <si>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</si>
  <si>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</si>
  <si>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</si>
  <si>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</si>
  <si>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</si>
  <si>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</si>
  <si>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</si>
  <si>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</si>
  <si>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</si>
  <si>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</si>
  <si>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</si>
  <si>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</si>
  <si>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</si>
  <si>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</si>
  <si>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</si>
  <si>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</si>
  <si>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</si>
  <si>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</si>
  <si>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</si>
  <si>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</si>
  <si>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</si>
  <si>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</si>
  <si>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</si>
  <si>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</si>
  <si>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</si>
  <si>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</si>
  <si>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</si>
  <si>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</si>
  <si>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</si>
  <si>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</si>
  <si>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</si>
  <si>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</si>
  <si>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</si>
  <si>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</si>
  <si>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</si>
  <si>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</si>
  <si>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</si>
  <si>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</si>
  <si>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</si>
  <si>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</si>
  <si>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</si>
  <si>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</si>
  <si>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</si>
  <si>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</si>
  <si>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</si>
  <si>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</si>
  <si>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</si>
  <si>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</si>
  <si>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</si>
  <si>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</si>
  <si>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</si>
  <si>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</si>
  <si>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</si>
  <si>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</si>
  <si>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</si>
  <si>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</si>
  <si>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</si>
  <si>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</si>
  <si>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</si>
  <si>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</si>
  <si>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</si>
  <si>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</si>
  <si>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</si>
  <si>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</si>
  <si>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</si>
  <si>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</si>
  <si>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</si>
  <si>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</si>
  <si>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</si>
  <si>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</si>
  <si>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</si>
  <si>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</si>
  <si>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</si>
  <si>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</si>
  <si>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</si>
  <si>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</si>
  <si>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</si>
  <si>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</si>
  <si>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</si>
  <si>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</si>
  <si>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</si>
  <si>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</si>
  <si>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</si>
  <si>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</si>
  <si>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</si>
  <si>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</si>
  <si>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</si>
  <si>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</si>
  <si>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</si>
  <si>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</si>
  <si>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</si>
  <si>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</si>
  <si>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</si>
  <si>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</si>
  <si>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</si>
  <si>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</si>
  <si>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</si>
  <si>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</si>
  <si>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</si>
  <si>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</si>
  <si>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</si>
  <si>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</si>
  <si>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</si>
  <si>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</si>
  <si>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</si>
  <si>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</si>
  <si>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</si>
  <si>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</si>
  <si>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</si>
  <si>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</si>
  <si>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</si>
  <si>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</si>
  <si>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</si>
  <si>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</si>
  <si>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</si>
  <si>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</si>
  <si>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</si>
  <si>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</si>
  <si>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</si>
  <si>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</si>
  <si>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</si>
  <si>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</si>
  <si>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</si>
  <si>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</si>
  <si>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</si>
  <si>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</si>
  <si>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</si>
  <si>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</si>
  <si>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</si>
  <si>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</si>
  <si>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</si>
  <si>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</si>
  <si>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</si>
  <si>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</si>
  <si>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</si>
  <si>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</si>
  <si>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</si>
  <si>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</si>
  <si>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</si>
  <si>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</si>
  <si>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</si>
  <si>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</si>
  <si>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</si>
  <si>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</si>
  <si>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</si>
  <si>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</si>
  <si>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</si>
  <si>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</si>
  <si>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</si>
  <si>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</si>
  <si>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</si>
  <si>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</si>
  <si>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</si>
  <si>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</si>
  <si>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</si>
  <si>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</si>
  <si>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</si>
  <si>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</si>
  <si>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</si>
  <si>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</si>
  <si>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</si>
  <si>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</si>
  <si>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</si>
  <si>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</si>
  <si>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</si>
  <si>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</si>
  <si>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</si>
  <si>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</si>
  <si>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</si>
  <si>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</si>
  <si>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</si>
  <si>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</si>
  <si>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</si>
  <si>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</si>
  <si>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</si>
  <si>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</si>
  <si>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</si>
  <si>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</si>
  <si>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</si>
  <si>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</si>
  <si>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</si>
  <si>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</si>
  <si>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</si>
  <si>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</si>
  <si>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</si>
  <si>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</si>
  <si>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</si>
  <si>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</si>
  <si>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</si>
  <si>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</si>
  <si>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</si>
  <si>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</si>
  <si>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</si>
  <si>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</si>
  <si>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</si>
  <si>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</si>
  <si>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</si>
  <si>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</si>
  <si>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</si>
  <si>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</si>
  <si>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</si>
  <si>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</si>
  <si>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</si>
  <si>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</si>
  <si>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</si>
  <si>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</si>
  <si>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</si>
  <si>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</si>
  <si>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</si>
  <si>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</si>
  <si>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</si>
  <si>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</si>
  <si>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</si>
  <si>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</si>
  <si>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</si>
  <si>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</si>
  <si>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</si>
  <si>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</si>
  <si>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</si>
  <si>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</si>
  <si>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</si>
  <si>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</si>
  <si>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</si>
  <si>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</si>
  <si>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</si>
  <si>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</si>
  <si>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</si>
  <si>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</si>
  <si>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</si>
  <si>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</si>
  <si>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</si>
  <si>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</si>
  <si>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</si>
  <si>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</si>
  <si>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</si>
  <si>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</si>
  <si>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</si>
  <si>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</si>
  <si>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</si>
  <si>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</si>
  <si>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</si>
  <si>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</si>
  <si>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</si>
  <si>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</si>
  <si>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</si>
  <si>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</si>
  <si>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</si>
  <si>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</si>
  <si>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</si>
  <si>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</si>
  <si>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</si>
  <si>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</si>
  <si>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</si>
  <si>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</si>
  <si>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</si>
  <si>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</si>
  <si>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</si>
  <si>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</si>
  <si>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</si>
  <si>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</si>
  <si>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</si>
  <si>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</si>
  <si>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</si>
  <si>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</si>
  <si>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</si>
  <si>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</si>
  <si>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</si>
  <si>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</si>
  <si>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</si>
  <si>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</si>
  <si>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</si>
  <si>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</si>
  <si>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</si>
  <si>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</si>
  <si>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</si>
  <si>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</si>
  <si>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</si>
  <si>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</si>
  <si>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</si>
  <si>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</si>
  <si>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</si>
  <si>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</si>
  <si>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</si>
  <si>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</si>
  <si>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</si>
  <si>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</si>
  <si>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</si>
  <si>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</si>
  <si>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</si>
  <si>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</si>
  <si>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</si>
  <si>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</si>
  <si>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</si>
  <si>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</si>
  <si>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</si>
  <si>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</si>
  <si>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</si>
  <si>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</si>
  <si>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</si>
  <si>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</si>
  <si>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</si>
  <si>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</si>
  <si>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</si>
  <si>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</si>
  <si>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</si>
  <si>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</si>
  <si>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</si>
  <si>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</si>
  <si>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</si>
  <si>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</si>
  <si>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</si>
  <si>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</si>
  <si>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</si>
  <si>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</si>
  <si>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</si>
  <si>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</si>
  <si>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</si>
  <si>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</si>
  <si>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</si>
  <si>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</si>
  <si>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</si>
  <si>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</si>
  <si>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</si>
  <si>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</si>
  <si>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</si>
  <si>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</si>
  <si>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</si>
  <si>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</si>
  <si>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</si>
  <si>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</si>
  <si>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</si>
  <si>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</si>
  <si>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</si>
  <si>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</si>
  <si>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</si>
  <si>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</si>
  <si>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</si>
  <si>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</si>
  <si>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</si>
  <si>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</si>
  <si>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</si>
  <si>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</si>
  <si>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</si>
  <si>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</si>
  <si>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</si>
  <si>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</si>
  <si>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</si>
  <si>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</si>
  <si>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</si>
  <si>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</si>
  <si>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</si>
  <si>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</si>
  <si>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</si>
  <si>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</si>
  <si>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</si>
  <si>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</si>
  <si>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</si>
  <si>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</si>
  <si>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</si>
  <si>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</si>
  <si>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</si>
  <si>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</si>
  <si>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</si>
  <si>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</si>
  <si>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</si>
  <si>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</si>
  <si>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</si>
  <si>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</si>
  <si>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</si>
  <si>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</si>
  <si>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</si>
  <si>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</si>
  <si>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</si>
  <si>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</si>
  <si>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</si>
  <si>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</si>
  <si>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</si>
  <si>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</si>
  <si>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</si>
  <si>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</si>
  <si>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</si>
  <si>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</si>
  <si>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</si>
  <si>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</si>
  <si>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</si>
  <si>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</si>
  <si>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</si>
  <si>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</si>
  <si>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</si>
  <si>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</si>
  <si>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</si>
  <si>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</si>
  <si>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</si>
  <si>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</si>
  <si>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</si>
  <si>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</si>
  <si>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</si>
  <si>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</si>
  <si>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</si>
  <si>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</si>
  <si>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</si>
  <si>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</si>
  <si>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</si>
  <si>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</si>
  <si>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</si>
  <si>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</si>
  <si>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</si>
  <si>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</si>
  <si>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</si>
  <si>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</si>
  <si>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</si>
  <si>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</si>
  <si>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</si>
  <si>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</si>
  <si>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</si>
  <si>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</si>
  <si>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</si>
  <si>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</si>
  <si>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</si>
  <si>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</si>
  <si>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</si>
  <si>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</si>
  <si>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</si>
  <si>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</si>
  <si>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</si>
  <si>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</si>
  <si>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</si>
  <si>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</si>
  <si>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</si>
  <si>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</si>
  <si>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</si>
  <si>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</si>
  <si>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</si>
  <si>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</si>
  <si>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</si>
  <si>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</si>
  <si>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</si>
  <si>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</si>
  <si>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</si>
  <si>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</si>
  <si>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</si>
  <si>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</si>
  <si>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</si>
  <si>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</si>
  <si>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</si>
  <si>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</si>
  <si>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</si>
  <si>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</si>
  <si>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</si>
  <si>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</si>
  <si>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</si>
  <si>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</si>
  <si>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</si>
  <si>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</si>
  <si>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</si>
  <si>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</si>
  <si>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</si>
  <si>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</si>
  <si>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</si>
  <si>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</si>
  <si>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</si>
  <si>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</si>
  <si>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</si>
  <si>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</si>
  <si>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</si>
  <si>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</si>
  <si>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</si>
  <si>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</si>
  <si>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</si>
  <si>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</si>
  <si>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</si>
  <si>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</si>
  <si>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</si>
  <si>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</si>
  <si>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</si>
  <si>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</si>
  <si>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</si>
  <si>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</si>
  <si>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</si>
  <si>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</si>
  <si>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</si>
  <si>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</si>
  <si>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</si>
  <si>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</si>
  <si>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</si>
  <si>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</si>
  <si>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</si>
  <si>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</si>
  <si>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</si>
  <si>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</si>
  <si>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</si>
  <si>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</si>
  <si>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</si>
  <si>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</si>
  <si>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</si>
  <si>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</si>
  <si>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</si>
  <si>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</si>
  <si>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</si>
  <si>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</si>
  <si>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</si>
  <si>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</si>
  <si>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</si>
  <si>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</si>
  <si>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</si>
  <si>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</si>
  <si>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</si>
  <si>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</si>
  <si>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</si>
  <si>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</si>
  <si>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</si>
  <si>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</si>
  <si>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</si>
  <si>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</si>
  <si>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</si>
  <si>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</si>
  <si>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</si>
  <si>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</si>
  <si>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</si>
  <si>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</si>
  <si>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</si>
  <si>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</si>
  <si>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</si>
  <si>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</si>
  <si>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</si>
  <si>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</si>
  <si>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</si>
  <si>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</si>
  <si>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</si>
  <si>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</si>
  <si>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</si>
  <si>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</si>
  <si>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</si>
  <si>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</si>
  <si>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</si>
  <si>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</si>
  <si>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</si>
  <si>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</si>
  <si>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</si>
  <si>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</si>
  <si>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</si>
  <si>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</si>
  <si>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</si>
  <si>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</si>
  <si>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</si>
  <si>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</si>
  <si>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</si>
  <si>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</si>
  <si>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</si>
  <si>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</si>
  <si>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</si>
  <si>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</si>
  <si>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</si>
  <si>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</si>
  <si>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</si>
  <si>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</si>
  <si>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</si>
  <si>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</si>
  <si>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</si>
  <si>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</si>
  <si>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</si>
  <si>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</si>
  <si>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</si>
  <si>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</si>
  <si>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</si>
  <si>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</si>
  <si>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</si>
  <si>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</si>
  <si>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</si>
  <si>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</si>
  <si>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</si>
  <si>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</si>
  <si>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</si>
  <si>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</si>
  <si>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</si>
  <si>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</si>
  <si>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</si>
  <si>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</si>
  <si>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</si>
  <si>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</si>
  <si>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</si>
  <si>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</si>
  <si>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</si>
  <si>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</si>
  <si>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</si>
  <si>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</si>
  <si>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</si>
  <si>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</si>
  <si>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</si>
  <si>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</si>
  <si>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</si>
  <si>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</si>
  <si>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</si>
  <si>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</si>
  <si>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</si>
  <si>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</si>
  <si>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</si>
  <si>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</si>
  <si>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</si>
  <si>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</si>
  <si>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</si>
  <si>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</si>
  <si>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</si>
  <si>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</si>
  <si>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</si>
  <si>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</si>
  <si>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</si>
  <si>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</si>
  <si>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</si>
  <si>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</si>
  <si>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</si>
  <si>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</si>
  <si>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</si>
  <si>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</si>
  <si>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</si>
  <si>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</si>
  <si>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</si>
  <si>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</si>
  <si>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</si>
  <si>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</si>
  <si>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</si>
  <si>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</si>
  <si>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</si>
  <si>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</si>
  <si>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</si>
  <si>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</si>
  <si>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</si>
  <si>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</si>
  <si>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</si>
  <si>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</si>
  <si>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</si>
  <si>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</si>
  <si>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</si>
  <si>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</si>
  <si>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</si>
  <si>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</si>
  <si>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</si>
  <si>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</si>
  <si>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</si>
  <si>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</si>
  <si>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</si>
  <si>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</si>
  <si>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</si>
  <si>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</si>
  <si>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</si>
  <si>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</si>
  <si>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</si>
  <si>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</si>
  <si>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</si>
  <si>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</si>
  <si>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</si>
  <si>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</si>
  <si>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</si>
  <si>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</si>
  <si>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</si>
  <si>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</si>
  <si>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</si>
  <si>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</si>
  <si>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</si>
  <si>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</si>
  <si>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</si>
  <si>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</si>
  <si>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</si>
  <si>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</si>
  <si>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</si>
  <si>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</si>
  <si>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</si>
  <si>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</si>
  <si>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</si>
  <si>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</si>
  <si>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</si>
  <si>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</si>
  <si>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</si>
  <si>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</si>
  <si>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</si>
  <si>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</si>
  <si>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</si>
  <si>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</si>
  <si>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</si>
  <si>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</si>
  <si>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</si>
  <si>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</si>
  <si>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</si>
  <si>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</si>
  <si>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</si>
  <si>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</si>
  <si>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</si>
  <si>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</si>
  <si>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</si>
  <si>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</si>
  <si>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</si>
  <si>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</si>
  <si>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</si>
  <si>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</si>
  <si>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</si>
  <si>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</si>
  <si>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</si>
  <si>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</si>
  <si>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</si>
  <si>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</si>
  <si>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</si>
  <si>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</si>
  <si>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</si>
  <si>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</si>
  <si>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</si>
  <si>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</si>
  <si>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</si>
  <si>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</si>
  <si>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</si>
  <si>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</si>
  <si>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</si>
  <si>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</si>
  <si>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</si>
  <si>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</si>
  <si>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</si>
  <si>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</si>
  <si>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</si>
  <si>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</si>
  <si>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</si>
  <si>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</si>
  <si>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</si>
  <si>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</si>
  <si>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</si>
  <si>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</si>
  <si>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</si>
  <si>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</si>
  <si>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</si>
  <si>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</si>
  <si>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</si>
  <si>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</si>
  <si>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</si>
  <si>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</si>
  <si>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</si>
  <si>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</si>
  <si>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</si>
  <si>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</si>
  <si>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</si>
  <si>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</si>
  <si>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</si>
  <si>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</si>
  <si>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</si>
  <si>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</si>
  <si>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</si>
  <si>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</si>
  <si>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</si>
  <si>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</si>
  <si>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</si>
  <si>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</si>
  <si>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</si>
  <si>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</si>
  <si>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</si>
  <si>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</si>
  <si>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</si>
  <si>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</si>
  <si>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</si>
  <si>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</si>
  <si>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</si>
  <si>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</si>
  <si>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</si>
  <si>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</si>
  <si>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</si>
  <si>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</si>
  <si>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</si>
  <si>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</si>
  <si>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</si>
  <si>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</si>
  <si>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</si>
  <si>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</si>
  <si>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</si>
  <si>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</si>
  <si>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</si>
  <si>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</si>
  <si>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</si>
  <si>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</si>
  <si>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</si>
  <si>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</si>
  <si>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</si>
  <si>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</si>
  <si>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</si>
  <si>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</si>
  <si>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</si>
  <si>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</si>
  <si>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</si>
  <si>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</si>
  <si>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</si>
  <si>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</si>
  <si>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</si>
  <si>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</si>
  <si>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</si>
  <si>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</si>
  <si>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</si>
  <si>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</si>
  <si>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</si>
  <si>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</si>
  <si>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</si>
  <si>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</si>
  <si>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</si>
  <si>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</si>
  <si>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</si>
  <si>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</si>
  <si>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</si>
  <si>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</si>
  <si>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</si>
  <si>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</si>
  <si>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</si>
  <si>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</si>
  <si>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</si>
  <si>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</si>
  <si>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</si>
  <si>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</si>
  <si>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</si>
  <si>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</si>
  <si>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</si>
  <si>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</si>
  <si>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</si>
  <si>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</si>
  <si>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</si>
  <si>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</si>
  <si>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</si>
  <si>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</si>
  <si>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</si>
  <si>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</si>
  <si>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</si>
  <si>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</si>
  <si>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</si>
  <si>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</si>
  <si>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</si>
  <si>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</si>
  <si>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</si>
  <si>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</si>
  <si>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</si>
  <si>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</si>
  <si>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</si>
  <si>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</si>
  <si>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</si>
  <si>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</si>
  <si>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</si>
  <si>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</si>
  <si>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</si>
  <si>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</si>
  <si>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</si>
  <si>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</si>
  <si>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</si>
  <si>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</si>
  <si>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</si>
  <si>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</si>
  <si>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</si>
  <si>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</si>
  <si>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</si>
  <si>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</si>
  <si>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</si>
  <si>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</si>
  <si>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</si>
  <si>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</si>
  <si>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</si>
  <si>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</si>
  <si>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</si>
  <si>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</si>
  <si>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</si>
  <si>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</si>
  <si>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</si>
  <si>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</si>
  <si>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</si>
  <si>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</si>
  <si>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</si>
  <si>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</si>
  <si>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</si>
  <si>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</si>
  <si>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</si>
  <si>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</si>
  <si>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</si>
  <si>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</si>
  <si>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</si>
  <si>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</si>
  <si>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</si>
  <si>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</si>
  <si>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</si>
  <si>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</si>
  <si>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</si>
  <si>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</si>
  <si>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</si>
  <si>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</si>
  <si>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</si>
  <si>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</si>
  <si>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</si>
  <si>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</si>
  <si>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</si>
  <si>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</si>
  <si>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</si>
  <si>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</si>
  <si>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</si>
  <si>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</si>
  <si>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</si>
  <si>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</si>
  <si>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</si>
  <si>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</si>
  <si>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</si>
  <si>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</si>
  <si>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</si>
  <si>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</si>
  <si>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</si>
  <si>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</si>
  <si>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</si>
  <si>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</si>
  <si>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</si>
  <si>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</si>
  <si>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</si>
  <si>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</si>
  <si>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</si>
  <si>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</si>
  <si>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</si>
  <si>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</si>
  <si>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</si>
  <si>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</si>
  <si>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</si>
  <si>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</si>
  <si>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</si>
  <si>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</si>
  <si>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</si>
  <si>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</si>
  <si>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</si>
  <si>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</si>
  <si>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</si>
  <si>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</si>
  <si>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</si>
  <si>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</si>
  <si>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</si>
  <si>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</si>
  <si>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</si>
  <si>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</si>
  <si>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</si>
  <si>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</si>
  <si>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</si>
  <si>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</si>
  <si>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</si>
  <si>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</si>
  <si>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</si>
  <si>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</si>
  <si>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</si>
  <si>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</si>
  <si>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</si>
  <si>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</si>
  <si>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</si>
  <si>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</si>
  <si>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</si>
  <si>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</si>
  <si>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</si>
  <si>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</si>
  <si>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</si>
  <si>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</si>
  <si>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</si>
  <si>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</si>
  <si>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</si>
  <si>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</si>
  <si>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</si>
  <si>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</si>
  <si>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</si>
  <si>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</si>
  <si>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</si>
  <si>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</si>
  <si>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</si>
  <si>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</si>
  <si>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</si>
  <si>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</si>
  <si>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</si>
  <si>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</si>
  <si>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</si>
  <si>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</si>
  <si>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</si>
  <si>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</si>
  <si>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</si>
  <si>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</si>
  <si>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</si>
  <si>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</si>
  <si>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</si>
  <si>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</si>
  <si>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</si>
  <si>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</si>
  <si>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</si>
  <si>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</si>
  <si>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</si>
  <si>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</si>
  <si>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</si>
  <si>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</si>
  <si>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</si>
  <si>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</si>
  <si>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</si>
  <si>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</si>
  <si>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</si>
  <si>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</si>
  <si>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</si>
  <si>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</si>
  <si>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</si>
  <si>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</si>
  <si>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</si>
  <si>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</si>
  <si>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</si>
  <si>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</si>
  <si>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</si>
  <si>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</si>
  <si>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</si>
  <si>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</si>
  <si>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</si>
  <si>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</si>
  <si>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</si>
  <si>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</si>
  <si>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</si>
  <si>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</si>
  <si>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</si>
  <si>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</si>
  <si>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</si>
  <si>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</si>
  <si>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</si>
  <si>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</si>
  <si>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</si>
  <si>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</si>
  <si>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</si>
  <si>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</si>
  <si>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</si>
  <si>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</si>
  <si>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</si>
  <si>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</si>
  <si>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</si>
  <si>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</si>
  <si>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</si>
  <si>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</si>
  <si>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</si>
  <si>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</si>
  <si>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</si>
  <si>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</si>
  <si>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</si>
  <si>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</si>
  <si>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</si>
  <si>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</si>
  <si>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</si>
  <si>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</si>
  <si>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</si>
  <si>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</si>
  <si>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</si>
  <si>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</si>
  <si>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</si>
  <si>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</si>
  <si>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</si>
  <si>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</si>
  <si>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</si>
  <si>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</si>
  <si>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</si>
  <si>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</si>
  <si>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</si>
  <si>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</si>
  <si>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</si>
  <si>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</si>
  <si>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</si>
  <si>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</si>
  <si>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</si>
  <si>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</si>
  <si>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</si>
  <si>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</si>
  <si>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</si>
  <si>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</si>
  <si>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</si>
  <si>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</si>
  <si>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</si>
  <si>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</si>
  <si>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</si>
  <si>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</si>
  <si>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</si>
  <si>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</si>
  <si>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</si>
  <si>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</si>
  <si>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</si>
  <si>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</si>
  <si>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</si>
  <si>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</si>
  <si>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</si>
  <si>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</si>
  <si>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</si>
  <si>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</si>
  <si>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</si>
  <si>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</si>
  <si>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</si>
  <si>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</si>
  <si>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</si>
  <si>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</si>
  <si>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</si>
  <si>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</si>
  <si>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</si>
  <si>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</si>
  <si>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</si>
  <si>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</si>
  <si>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</si>
  <si>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</si>
  <si>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</si>
  <si>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</si>
  <si>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</si>
  <si>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</si>
  <si>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</si>
  <si>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</si>
  <si>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</si>
  <si>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</si>
  <si>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</si>
  <si>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</si>
  <si>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</si>
  <si>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</si>
  <si>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</si>
  <si>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</si>
  <si>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</si>
  <si>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</si>
  <si>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</si>
  <si>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</si>
  <si>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</si>
  <si>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</si>
  <si>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</si>
  <si>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</si>
  <si>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</si>
  <si>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</si>
  <si>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</si>
  <si>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</si>
  <si>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</si>
  <si>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</si>
  <si>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</si>
  <si>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</si>
  <si>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</si>
  <si>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</si>
  <si>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</si>
  <si>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</si>
  <si>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</si>
  <si>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</si>
  <si>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</si>
  <si>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</si>
  <si>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</si>
  <si>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</si>
  <si>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</si>
  <si>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</si>
  <si>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</si>
  <si>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</si>
  <si>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</si>
  <si>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</si>
  <si>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</si>
  <si>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</si>
  <si>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</si>
  <si>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</si>
  <si>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</si>
  <si>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</si>
  <si>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</si>
  <si>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</si>
  <si>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</si>
  <si>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</si>
  <si>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</si>
  <si>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</si>
  <si>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</si>
  <si>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</si>
  <si>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</si>
  <si>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</si>
  <si>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</si>
  <si>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</si>
  <si>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</si>
  <si>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</si>
  <si>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</si>
  <si>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</si>
  <si>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</si>
  <si>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</si>
  <si>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</si>
  <si>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</si>
  <si>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</si>
  <si>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</si>
  <si>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</si>
  <si>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</si>
  <si>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</si>
  <si>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</si>
  <si>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</si>
  <si>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</si>
  <si>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</si>
  <si>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</si>
  <si>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</si>
  <si>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</si>
  <si>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</si>
  <si>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</si>
  <si>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</si>
  <si>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</si>
  <si>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</si>
  <si>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</si>
  <si>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</si>
  <si>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</si>
  <si>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</si>
  <si>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</si>
  <si>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</si>
  <si>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</si>
  <si>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</si>
  <si>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</si>
  <si>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</si>
  <si>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</si>
  <si>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</si>
  <si>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</si>
  <si>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</si>
  <si>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</si>
  <si>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</si>
  <si>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</si>
  <si>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</si>
  <si>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</si>
  <si>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</si>
  <si>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</si>
  <si>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</si>
  <si>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</si>
  <si>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</si>
  <si>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</si>
  <si>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</si>
  <si>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</si>
  <si>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</si>
  <si>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</si>
  <si>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</si>
  <si>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</si>
  <si>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</si>
  <si>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</si>
  <si>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</si>
  <si>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</si>
  <si>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</si>
  <si>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</si>
  <si>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</si>
  <si>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</si>
  <si>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</si>
  <si>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</si>
  <si>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</si>
  <si>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</si>
  <si>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</si>
  <si>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</si>
  <si>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</si>
  <si>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</si>
  <si>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</si>
  <si>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</si>
  <si>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</si>
  <si>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</si>
  <si>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</si>
  <si>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</si>
  <si>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</si>
  <si>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</si>
  <si>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</si>
  <si>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</si>
  <si>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</si>
  <si>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</si>
  <si>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</si>
  <si>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</si>
  <si>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</si>
  <si>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</si>
  <si>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</si>
  <si>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</si>
  <si>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</si>
  <si>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</si>
  <si>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</si>
  <si>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</si>
  <si>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</si>
  <si>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</si>
  <si>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</si>
  <si>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</si>
  <si>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</si>
  <si>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</si>
  <si>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</si>
  <si>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</si>
  <si>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</si>
  <si>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</si>
  <si>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</si>
  <si>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</si>
  <si>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</si>
  <si>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</si>
  <si>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</si>
  <si>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</si>
  <si>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</si>
  <si>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</si>
  <si>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</si>
  <si>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</si>
  <si>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</si>
  <si>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</si>
  <si>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</si>
  <si>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</si>
  <si>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</si>
  <si>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</si>
  <si>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</si>
  <si>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</si>
  <si>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</si>
  <si>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</si>
  <si>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</si>
  <si>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</si>
  <si>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</si>
  <si>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</si>
  <si>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</si>
  <si>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</si>
  <si>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</si>
  <si>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</si>
  <si>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</si>
  <si>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</si>
  <si>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</si>
  <si>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</si>
  <si>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</si>
  <si>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</si>
  <si>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</si>
  <si>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</si>
  <si>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</si>
  <si>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</si>
  <si>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</si>
  <si>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</si>
  <si>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</si>
  <si>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</si>
  <si>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</si>
  <si>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</si>
  <si>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</si>
  <si>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</si>
  <si>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</si>
  <si>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</si>
  <si>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</si>
  <si>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</si>
  <si>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</si>
  <si>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</si>
  <si>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</si>
  <si>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</si>
  <si>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</si>
  <si>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</si>
  <si>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</si>
  <si>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</si>
  <si>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</si>
  <si>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</si>
  <si>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</si>
  <si>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</si>
  <si>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</si>
  <si>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</si>
  <si>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</si>
  <si>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</si>
  <si>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</si>
  <si>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</si>
  <si>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</si>
  <si>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</si>
  <si>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</si>
  <si>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</si>
  <si>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</si>
  <si>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</si>
  <si>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</si>
  <si>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</si>
  <si>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</si>
  <si>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</si>
  <si>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</si>
  <si>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</si>
  <si>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</si>
  <si>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</si>
  <si>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</si>
  <si>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</si>
  <si>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</si>
  <si>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</si>
  <si>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</si>
  <si>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</si>
  <si>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</si>
  <si>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</si>
  <si>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</si>
  <si>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</si>
  <si>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</si>
  <si>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</si>
  <si>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</si>
  <si>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</si>
  <si>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</si>
  <si>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</si>
  <si>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</si>
  <si>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</si>
  <si>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</si>
  <si>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</si>
  <si>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</si>
  <si>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</si>
  <si>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</si>
  <si>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</si>
  <si>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</si>
  <si>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</si>
  <si>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</si>
  <si>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</si>
  <si>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</si>
  <si>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</si>
  <si>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</si>
  <si>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</si>
  <si>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</si>
  <si>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</si>
  <si>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</si>
  <si>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</si>
  <si>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</si>
  <si>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</si>
  <si>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</si>
  <si>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</si>
  <si>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</si>
  <si>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</si>
  <si>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</si>
  <si>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</si>
  <si>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</si>
  <si>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</si>
  <si>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</si>
  <si>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</si>
  <si>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</si>
  <si>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</si>
  <si>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</si>
  <si>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</si>
  <si>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</si>
  <si>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</si>
  <si>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</si>
  <si>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</si>
  <si>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</si>
  <si>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</si>
  <si>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</si>
  <si>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</si>
  <si>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</si>
  <si>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</si>
  <si>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</si>
  <si>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</si>
  <si>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</si>
  <si>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</si>
  <si>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</si>
  <si>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</si>
  <si>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</si>
  <si>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</si>
  <si>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</si>
  <si>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</si>
  <si>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</si>
  <si>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</si>
  <si>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</si>
  <si>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</si>
  <si>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</si>
  <si>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</si>
  <si>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</si>
  <si>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</si>
  <si>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</si>
  <si>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</si>
  <si>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</si>
  <si>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</si>
  <si>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</si>
  <si>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</si>
  <si>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</si>
  <si>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</si>
  <si>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</si>
  <si>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</si>
  <si>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</si>
  <si>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</si>
  <si>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</si>
  <si>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</si>
  <si>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</si>
  <si>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</si>
  <si>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</si>
  <si>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</si>
  <si>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</si>
  <si>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</si>
  <si>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</si>
  <si>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</si>
  <si>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</si>
  <si>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</si>
  <si>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</si>
  <si>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</si>
  <si>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</si>
  <si>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</si>
  <si>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</si>
  <si>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</si>
  <si>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</si>
  <si>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</si>
  <si>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</si>
  <si>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</si>
  <si>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</si>
  <si>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</si>
  <si>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</si>
  <si>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</si>
  <si>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</si>
  <si>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</si>
  <si>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</si>
  <si>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</si>
  <si>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</si>
  <si>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</si>
  <si>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</si>
  <si>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</si>
  <si>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</si>
  <si>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</si>
  <si>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</si>
  <si>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</si>
  <si>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</si>
  <si>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</si>
  <si>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</si>
  <si>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</si>
  <si>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</si>
  <si>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</si>
  <si>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</si>
  <si>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</si>
  <si>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</si>
  <si>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</si>
  <si>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</si>
  <si>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</si>
  <si>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</si>
  <si>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</si>
  <si>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</si>
  <si>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</si>
  <si>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</si>
  <si>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</si>
  <si>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</si>
  <si>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</si>
  <si>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</si>
  <si>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</si>
  <si>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</si>
  <si>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</si>
  <si>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</si>
  <si>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</si>
  <si>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</si>
  <si>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</si>
  <si>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</si>
  <si>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</si>
  <si>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</si>
  <si>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</si>
  <si>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</si>
  <si>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</si>
  <si>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</si>
  <si>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</si>
  <si>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</si>
  <si>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</si>
  <si>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</si>
  <si>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</si>
  <si>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</si>
  <si>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</si>
  <si>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</si>
  <si>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</si>
  <si>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</si>
  <si>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</si>
  <si>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</si>
  <si>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</si>
  <si>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</si>
  <si>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</si>
  <si>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</si>
  <si>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</si>
  <si>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</si>
  <si>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</si>
  <si>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</si>
  <si>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</si>
  <si>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</si>
  <si>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</si>
  <si>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</si>
  <si>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</si>
  <si>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</si>
  <si>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</si>
  <si>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</si>
  <si>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</si>
  <si>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</si>
  <si>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</si>
  <si>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</si>
  <si>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</si>
  <si>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</si>
  <si>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</si>
  <si>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</si>
  <si>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</si>
  <si>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</si>
  <si>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</si>
  <si>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</si>
  <si>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</si>
  <si>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</si>
  <si>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</si>
  <si>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</si>
  <si>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</si>
  <si>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</si>
  <si>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</si>
  <si>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</si>
  <si>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</si>
  <si>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</si>
  <si>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</si>
  <si>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</si>
  <si>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</si>
  <si>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</si>
  <si>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</si>
  <si>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</si>
  <si>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</si>
  <si>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</si>
  <si>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</si>
  <si>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</si>
  <si>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</si>
  <si>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</si>
  <si>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</si>
  <si>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</si>
  <si>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</si>
  <si>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</si>
  <si>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</si>
  <si>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</si>
  <si>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</si>
  <si>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</si>
  <si>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</si>
  <si>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</si>
  <si>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</si>
  <si>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</si>
  <si>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</si>
  <si>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</si>
  <si>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</si>
  <si>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</si>
  <si>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</si>
  <si>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</si>
  <si>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</si>
  <si>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</si>
  <si>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</si>
  <si>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</si>
  <si>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</si>
  <si>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</si>
  <si>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</si>
  <si>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</si>
  <si>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</si>
  <si>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</si>
  <si>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</si>
  <si>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</si>
  <si>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</si>
  <si>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</si>
  <si>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</si>
  <si>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</si>
  <si>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</si>
  <si>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</si>
  <si>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</si>
  <si>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</si>
  <si>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</si>
  <si>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</si>
  <si>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</si>
  <si>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</si>
  <si>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</si>
  <si>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</si>
  <si>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</si>
  <si>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</si>
  <si>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</si>
  <si>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</si>
  <si>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</si>
  <si>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</si>
  <si>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</si>
  <si>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</si>
  <si>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</si>
  <si>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</si>
  <si>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</si>
  <si>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</si>
  <si>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</si>
  <si>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</si>
  <si>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</si>
  <si>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</si>
  <si>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</si>
  <si>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</si>
  <si>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</si>
  <si>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</si>
  <si>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</si>
  <si>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</si>
  <si>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</si>
  <si>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</si>
  <si>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</si>
  <si>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</si>
  <si>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</si>
  <si>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</si>
  <si>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</si>
  <si>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</si>
  <si>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</si>
  <si>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</si>
  <si>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</si>
  <si>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</si>
  <si>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</si>
  <si>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</si>
  <si>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</si>
  <si>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</si>
  <si>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</si>
  <si>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</si>
  <si>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</si>
  <si>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</si>
  <si>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</si>
  <si>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</si>
  <si>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</si>
  <si>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</si>
  <si>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</si>
  <si>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</si>
  <si>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</si>
  <si>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</si>
  <si>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</si>
  <si>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</si>
  <si>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</si>
  <si>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</si>
  <si>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</si>
  <si>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</si>
  <si>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</si>
  <si>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</si>
  <si>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</si>
  <si>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</si>
  <si>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</si>
  <si>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</si>
  <si>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</si>
  <si>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</si>
  <si>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</si>
  <si>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</si>
  <si>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</si>
  <si>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</si>
  <si>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</si>
  <si>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</si>
  <si>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</si>
  <si>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</si>
  <si>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</si>
  <si>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</si>
  <si>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</si>
  <si>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</si>
  <si>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</si>
  <si>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</si>
  <si>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</si>
  <si>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</si>
  <si>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</si>
  <si>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</si>
  <si>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</si>
  <si>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</si>
  <si>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</si>
  <si>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</si>
  <si>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</si>
  <si>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</si>
  <si>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</si>
  <si>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</si>
  <si>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</si>
  <si>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</si>
  <si>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</si>
  <si>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</si>
  <si>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</si>
  <si>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</si>
  <si>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</si>
  <si>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</si>
  <si>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</si>
  <si>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</si>
  <si>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</si>
  <si>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</si>
  <si>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</si>
  <si>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</si>
  <si>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</si>
  <si>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</si>
  <si>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</si>
  <si>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</si>
  <si>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</si>
  <si>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</si>
  <si>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</si>
  <si>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</si>
  <si>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</si>
  <si>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</si>
  <si>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</si>
  <si>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</si>
  <si>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</si>
  <si>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</si>
  <si>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</si>
  <si>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</si>
  <si>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</si>
  <si>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</si>
  <si>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</si>
  <si>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</si>
  <si>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</si>
  <si>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</si>
  <si>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</si>
  <si>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</si>
  <si>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</si>
  <si>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</si>
  <si>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</si>
  <si>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</si>
  <si>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</si>
  <si>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</si>
  <si>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</si>
  <si>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</si>
  <si>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</si>
  <si>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</si>
  <si>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</si>
  <si>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</si>
  <si>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</si>
  <si>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</si>
  <si>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</si>
  <si>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</si>
  <si>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</si>
  <si>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</si>
  <si>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</si>
  <si>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</si>
  <si>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</si>
  <si>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</si>
  <si>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</si>
  <si>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</si>
  <si>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</si>
  <si>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</si>
  <si>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</si>
  <si>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</si>
  <si>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</si>
  <si>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</si>
  <si>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</si>
  <si>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</si>
  <si>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</si>
  <si>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</si>
  <si>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</si>
  <si>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</si>
  <si>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</si>
  <si>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</si>
  <si>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</si>
  <si>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</si>
  <si>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</si>
  <si>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</si>
  <si>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</si>
  <si>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</si>
  <si>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</si>
  <si>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</si>
  <si>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</si>
  <si>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</si>
  <si>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</si>
  <si>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</si>
  <si>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</si>
  <si>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</si>
  <si>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</si>
  <si>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</si>
  <si>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</si>
  <si>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</si>
  <si>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</si>
  <si>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</si>
  <si>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</si>
  <si>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</si>
  <si>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</si>
  <si>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</si>
  <si>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</si>
  <si>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</si>
  <si>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</si>
  <si>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</si>
  <si>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</si>
  <si>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</si>
  <si>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</si>
  <si>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</si>
  <si>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</si>
  <si>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</si>
  <si>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</si>
  <si>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</si>
  <si>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</si>
  <si>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</si>
  <si>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</si>
  <si>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</si>
  <si>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</si>
  <si>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</si>
  <si>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</si>
  <si>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</si>
  <si>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</si>
  <si>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</si>
  <si>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</si>
  <si>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</si>
  <si>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</si>
  <si>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</si>
  <si>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</si>
  <si>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</si>
  <si>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</si>
  <si>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</si>
  <si>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</si>
  <si>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</si>
  <si>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</si>
  <si>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</si>
  <si>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</si>
  <si>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</si>
  <si>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</si>
  <si>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</si>
  <si>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</si>
  <si>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</si>
  <si>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</si>
  <si>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</si>
  <si>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</si>
  <si>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</si>
  <si>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</si>
  <si>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</si>
  <si>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</si>
  <si>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</si>
  <si>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</si>
  <si>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</si>
  <si>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</si>
  <si>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</si>
  <si>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</si>
  <si>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</si>
  <si>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</si>
  <si>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</si>
  <si>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</si>
  <si>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</si>
  <si>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</si>
  <si>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</si>
  <si>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</si>
  <si>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</si>
  <si>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</si>
  <si>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</si>
  <si>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</si>
  <si>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</si>
  <si>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</si>
  <si>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</si>
  <si>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</si>
  <si>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</si>
  <si>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</si>
  <si>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</si>
  <si>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</si>
  <si>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</si>
  <si>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</si>
  <si>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</si>
  <si>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</si>
  <si>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</si>
  <si>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</si>
  <si>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</si>
  <si>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</si>
  <si>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</si>
  <si>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</si>
  <si>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</si>
  <si>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</si>
  <si>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</si>
  <si>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</si>
  <si>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</si>
  <si>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</si>
  <si>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</si>
  <si>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</si>
  <si>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</si>
  <si>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</si>
  <si>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</si>
  <si>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</si>
  <si>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</si>
  <si>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</si>
  <si>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</si>
  <si>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</si>
  <si>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</si>
  <si>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</si>
  <si>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</si>
  <si>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</si>
  <si>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</si>
  <si>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</si>
  <si>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</si>
  <si>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</si>
  <si>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</si>
  <si>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</si>
  <si>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</si>
  <si>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</si>
  <si>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</si>
  <si>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</si>
  <si>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</si>
  <si>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</si>
  <si>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</si>
  <si>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</si>
  <si>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</si>
  <si>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</si>
  <si>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</si>
  <si>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</si>
  <si>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</si>
  <si>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</si>
  <si>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</si>
  <si>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</si>
  <si>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</si>
  <si>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</si>
  <si>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</si>
  <si>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</si>
  <si>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</si>
  <si>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</si>
  <si>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</si>
  <si>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</si>
  <si>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</si>
  <si>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</si>
  <si>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</si>
  <si>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</si>
  <si>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</si>
  <si>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</si>
  <si>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</si>
  <si>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</si>
  <si>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</si>
  <si>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</si>
  <si>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</si>
  <si>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</si>
  <si>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</si>
  <si>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</si>
  <si>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</si>
  <si>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</si>
  <si>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</si>
  <si>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</si>
  <si>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</si>
  <si>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</si>
  <si>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</si>
  <si>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</si>
  <si>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</si>
  <si>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</si>
  <si>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</si>
  <si>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</si>
  <si>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</si>
  <si>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</si>
  <si>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</si>
  <si>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</si>
  <si>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</si>
  <si>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</si>
  <si>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</si>
  <si>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</si>
  <si>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</si>
  <si>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</si>
  <si>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</si>
  <si>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</si>
  <si>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</si>
  <si>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</si>
  <si>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</si>
  <si>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</si>
  <si>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</si>
  <si>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</si>
  <si>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</si>
  <si>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</si>
  <si>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</si>
  <si>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</si>
  <si>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</si>
  <si>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</si>
  <si>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</si>
  <si>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</si>
  <si>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</si>
  <si>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</si>
  <si>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</si>
  <si>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</si>
  <si>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</si>
  <si>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</si>
  <si>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</si>
  <si>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</si>
  <si>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</si>
  <si>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</si>
  <si>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</si>
  <si>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</si>
  <si>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</si>
  <si>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</si>
  <si>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</si>
  <si>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</si>
  <si>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</si>
  <si>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</si>
  <si>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</si>
  <si>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</si>
  <si>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</si>
  <si>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</si>
  <si>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</si>
  <si>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</si>
  <si>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</si>
  <si>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</si>
  <si>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</si>
  <si>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</si>
  <si>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</si>
  <si>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</si>
  <si>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</si>
  <si>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</si>
  <si>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</si>
  <si>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</si>
  <si>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</si>
  <si>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</si>
  <si>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</si>
  <si>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</si>
  <si>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</si>
  <si>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</si>
  <si>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</si>
  <si>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</si>
  <si>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</si>
  <si>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</si>
  <si>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</si>
  <si>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</si>
  <si>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</si>
  <si>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</si>
  <si>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</si>
  <si>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</si>
  <si>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</si>
  <si>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</si>
  <si>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</si>
  <si>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</si>
  <si>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</si>
  <si>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</si>
  <si>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</si>
  <si>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</si>
  <si>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</si>
  <si>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</si>
  <si>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</si>
  <si>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</si>
  <si>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</si>
  <si>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</si>
  <si>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</si>
  <si>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</si>
  <si>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</si>
  <si>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</si>
  <si>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</si>
  <si>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</si>
  <si>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</si>
  <si>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</si>
  <si>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</si>
  <si>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</si>
  <si>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</si>
  <si>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</si>
  <si>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</si>
  <si>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</si>
  <si>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</si>
  <si>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</si>
  <si>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</si>
  <si>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</si>
  <si>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</si>
  <si>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</si>
  <si>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</si>
  <si>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</si>
  <si>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</si>
  <si>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</si>
  <si>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</si>
  <si>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</si>
  <si>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</si>
  <si>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</si>
  <si>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</si>
  <si>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</si>
  <si>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</si>
  <si>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</si>
  <si>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</si>
  <si>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</si>
  <si>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</si>
  <si>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</si>
  <si>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</si>
  <si>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</si>
  <si>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</si>
  <si>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</si>
  <si>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</si>
  <si>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</si>
  <si>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</si>
  <si>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</si>
  <si>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</si>
  <si>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</si>
  <si>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</si>
  <si>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</si>
  <si>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</si>
  <si>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</si>
  <si>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</si>
  <si>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</si>
  <si>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</si>
  <si>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</si>
  <si>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</si>
  <si>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</si>
  <si>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</si>
  <si>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</si>
  <si>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</si>
  <si>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</si>
  <si>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</si>
  <si>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</si>
  <si>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</si>
  <si>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</si>
  <si>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</si>
  <si>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</si>
  <si>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</si>
  <si>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</si>
  <si>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</si>
  <si>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</si>
  <si>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</si>
  <si>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</si>
  <si>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</si>
  <si>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</si>
  <si>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</si>
  <si>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</si>
  <si>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</si>
  <si>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</si>
  <si>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</si>
  <si>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</si>
  <si>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</si>
  <si>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</si>
  <si>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</si>
  <si>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</si>
  <si>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</si>
  <si>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</si>
  <si>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</si>
  <si>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</si>
  <si>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</si>
  <si>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</si>
  <si>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</si>
  <si>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</si>
  <si>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</si>
  <si>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</si>
  <si>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</si>
  <si>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</si>
  <si>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</si>
  <si>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</si>
  <si>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</si>
  <si>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</si>
  <si>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</si>
  <si>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</si>
  <si>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</si>
  <si>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</si>
  <si>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</si>
  <si>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</si>
  <si>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</si>
  <si>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</si>
  <si>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</si>
  <si>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</si>
  <si>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</si>
  <si>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</si>
  <si>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</si>
  <si>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</si>
  <si>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</si>
  <si>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</si>
  <si>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</si>
  <si>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</si>
  <si>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</si>
  <si>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</si>
  <si>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</si>
  <si>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</si>
  <si>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</si>
  <si>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</si>
  <si>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</si>
  <si>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</si>
  <si>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</si>
  <si>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</si>
  <si>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</si>
  <si>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</si>
  <si>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</si>
  <si>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</si>
  <si>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</si>
  <si>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</si>
  <si>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</si>
  <si>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</si>
  <si>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</si>
  <si>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</si>
  <si>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</si>
  <si>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</si>
  <si>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</si>
  <si>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</si>
  <si>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</si>
  <si>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</si>
  <si>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</si>
  <si>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</si>
  <si>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</si>
  <si>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</si>
  <si>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</si>
  <si>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</si>
  <si>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</si>
  <si>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</si>
  <si>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</si>
  <si>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</si>
  <si>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</si>
  <si>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</si>
  <si>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</si>
  <si>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</si>
  <si>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</si>
  <si>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</si>
  <si>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</si>
  <si>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</si>
  <si>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</si>
  <si>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</si>
  <si>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</si>
  <si>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</si>
  <si>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</si>
  <si>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</si>
  <si>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</si>
  <si>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</si>
  <si>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</si>
  <si>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</si>
  <si>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</si>
  <si>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</si>
  <si>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</si>
  <si>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</si>
  <si>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</si>
  <si>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</si>
  <si>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</si>
  <si>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</si>
  <si>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</si>
  <si>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</si>
  <si>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</si>
  <si>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</si>
  <si>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</si>
  <si>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</si>
  <si>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</si>
  <si>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</si>
  <si>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</si>
  <si>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</si>
  <si>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</si>
  <si>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</si>
  <si>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</si>
  <si>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</si>
  <si>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</si>
  <si>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</si>
  <si>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</si>
  <si>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</si>
  <si>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</si>
  <si>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</si>
  <si>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</si>
  <si>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</si>
  <si>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</si>
  <si>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</si>
  <si>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</si>
  <si>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</si>
  <si>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</si>
  <si>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</si>
  <si>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</si>
  <si>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</si>
  <si>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</si>
  <si>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</si>
  <si>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</si>
  <si>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</si>
  <si>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</si>
  <si>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</si>
  <si>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</si>
  <si>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</si>
  <si>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</si>
  <si>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</si>
  <si>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</si>
  <si>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</si>
  <si>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</si>
  <si>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</si>
  <si>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</si>
  <si>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</si>
  <si>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</si>
  <si>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</si>
  <si>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</si>
  <si>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</si>
  <si>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</si>
  <si>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</si>
  <si>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</si>
  <si>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</si>
  <si>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</si>
  <si>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</si>
  <si>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</si>
  <si>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</si>
  <si>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</si>
  <si>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</si>
  <si>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</si>
  <si>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</si>
  <si>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</si>
  <si>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</si>
  <si>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</si>
  <si>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</si>
  <si>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</si>
  <si>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</si>
  <si>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</si>
  <si>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</si>
  <si>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</si>
  <si>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</si>
  <si>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</si>
  <si>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</si>
  <si>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</si>
  <si>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</si>
  <si>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</si>
  <si>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</si>
  <si>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</si>
  <si>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</si>
  <si>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</si>
  <si>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</si>
  <si>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</si>
  <si>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</si>
  <si>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</si>
  <si>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</si>
  <si>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</si>
  <si>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</si>
  <si>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</si>
  <si>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</si>
  <si>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</si>
  <si>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</si>
  <si>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</si>
  <si>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</si>
  <si>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</si>
  <si>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</si>
  <si>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</si>
  <si>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</si>
  <si>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</si>
  <si>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</si>
  <si>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</si>
  <si>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</si>
  <si>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</si>
  <si>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</si>
  <si>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</si>
  <si>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</si>
  <si>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</si>
  <si>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</si>
  <si>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</si>
  <si>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</si>
  <si>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</si>
  <si>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</si>
  <si>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</si>
  <si>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</si>
  <si>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</si>
  <si>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</si>
  <si>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</si>
  <si>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</si>
  <si>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</si>
  <si>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</si>
  <si>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</si>
  <si>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</si>
  <si>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</si>
  <si>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</si>
  <si>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</si>
  <si>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</si>
  <si>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</si>
  <si>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</si>
  <si>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</si>
  <si>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</si>
  <si>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</si>
  <si>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</si>
  <si>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</si>
  <si>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</si>
  <si>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</si>
  <si>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</si>
  <si>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</si>
  <si>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</si>
  <si>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</si>
  <si>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</si>
  <si>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</si>
  <si>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</si>
  <si>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</si>
  <si>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</si>
  <si>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</si>
  <si>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</si>
  <si>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</si>
  <si>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</si>
  <si>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</si>
  <si>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</si>
  <si>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</si>
  <si>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</si>
  <si>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</si>
  <si>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</si>
  <si>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</si>
  <si>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</si>
  <si>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</si>
  <si>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</si>
  <si>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</si>
  <si>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</si>
  <si>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</si>
  <si>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</si>
  <si>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</si>
  <si>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</si>
  <si>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</si>
  <si>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</si>
  <si>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</si>
  <si>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</si>
  <si>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</si>
  <si>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</si>
  <si>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</si>
  <si>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</si>
  <si>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</si>
  <si>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</si>
  <si>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</si>
  <si>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</si>
  <si>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</si>
  <si>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</si>
  <si>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</si>
  <si>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</si>
  <si>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</si>
  <si>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</si>
  <si>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</si>
  <si>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</si>
  <si>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</si>
  <si>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</si>
  <si>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</si>
  <si>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</si>
  <si>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</si>
  <si>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</si>
  <si>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</si>
  <si>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</si>
  <si>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</si>
  <si>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</si>
  <si>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</si>
  <si>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</si>
  <si>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</si>
  <si>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</si>
  <si>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</si>
  <si>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</si>
  <si>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</si>
  <si>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</si>
  <si>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</si>
  <si>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</si>
  <si>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</si>
  <si>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</si>
  <si>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</si>
  <si>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</si>
  <si>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</si>
  <si>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</si>
  <si>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</si>
  <si>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</si>
  <si>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</si>
  <si>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</si>
  <si>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</si>
  <si>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</si>
  <si>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</si>
  <si>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</si>
  <si>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</si>
  <si>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</si>
  <si>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</si>
  <si>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</si>
  <si>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</si>
  <si>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</si>
  <si>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</si>
  <si>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</si>
  <si>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</si>
  <si>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</si>
  <si>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</si>
  <si>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</si>
  <si>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</si>
  <si>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</si>
  <si>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</si>
  <si>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</si>
  <si>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</si>
  <si>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</si>
  <si>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</si>
  <si>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</si>
  <si>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</si>
  <si>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</si>
  <si>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</si>
  <si>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</si>
  <si>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</si>
  <si>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</si>
  <si>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</si>
  <si>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</si>
  <si>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</si>
  <si>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</si>
  <si>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</si>
  <si>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</si>
  <si>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</si>
  <si>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</si>
  <si>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</si>
  <si>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</si>
  <si>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</si>
  <si>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</si>
  <si>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</si>
  <si>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</si>
  <si>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</si>
  <si>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</si>
  <si>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</si>
  <si>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</si>
  <si>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</si>
  <si>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</si>
  <si>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</si>
  <si>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</si>
  <si>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</si>
  <si>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</si>
  <si>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</si>
  <si>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</si>
  <si>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</si>
  <si>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</si>
  <si>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</si>
  <si>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</si>
  <si>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</si>
  <si>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</si>
  <si>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</si>
  <si>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</si>
  <si>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</si>
  <si>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</si>
  <si>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</si>
  <si>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</si>
  <si>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</si>
  <si>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</si>
  <si>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</si>
  <si>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</si>
  <si>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</si>
  <si>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</si>
  <si>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</si>
  <si>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</si>
  <si>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</si>
  <si>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</si>
  <si>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</si>
  <si>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</si>
  <si>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</si>
  <si>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</si>
  <si>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</si>
  <si>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</si>
  <si>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</si>
  <si>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</si>
  <si>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</si>
  <si>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</si>
  <si>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</si>
  <si>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</si>
  <si>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</si>
  <si>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</si>
  <si>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</si>
  <si>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</si>
  <si>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</si>
  <si>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</si>
  <si>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</si>
  <si>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</si>
  <si>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</si>
  <si>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</si>
  <si>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</si>
  <si>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</si>
  <si>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</si>
  <si>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</si>
  <si>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</si>
  <si>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</si>
  <si>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</si>
  <si>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</si>
  <si>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</si>
  <si>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</si>
  <si>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</si>
  <si>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</si>
  <si>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</si>
  <si>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</si>
  <si>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</si>
  <si>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</si>
  <si>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</si>
  <si>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</si>
  <si>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</si>
  <si>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</si>
  <si>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</si>
  <si>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</si>
  <si>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</si>
  <si>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</si>
  <si>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</si>
  <si>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</si>
  <si>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</si>
  <si>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</si>
  <si>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</si>
  <si>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</si>
  <si>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</si>
  <si>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</si>
  <si>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</si>
  <si>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</si>
  <si>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</si>
  <si>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</si>
  <si>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</si>
  <si>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</si>
  <si>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</si>
  <si>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</si>
  <si>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</si>
  <si>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</si>
  <si>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</si>
  <si>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</si>
  <si>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</si>
  <si>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</si>
  <si>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</si>
  <si>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</si>
  <si>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</si>
  <si>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</si>
  <si>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</si>
  <si>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</si>
  <si>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</si>
  <si>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</si>
  <si>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</si>
  <si>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</si>
  <si>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</si>
  <si>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</si>
  <si>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</si>
  <si>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</si>
  <si>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</si>
  <si>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</si>
  <si>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</si>
  <si>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</si>
  <si>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</si>
  <si>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</si>
  <si>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</si>
  <si>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</si>
  <si>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</si>
  <si>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</si>
  <si>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</si>
  <si>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</si>
  <si>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</si>
  <si>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</si>
  <si>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</si>
  <si>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</si>
  <si>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</si>
  <si>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</si>
  <si>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</si>
  <si>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</si>
  <si>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</si>
  <si>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</si>
  <si>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</si>
  <si>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</si>
  <si>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</si>
  <si>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</si>
  <si>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</si>
  <si>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</si>
  <si>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</si>
  <si>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</si>
  <si>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</si>
  <si>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</si>
  <si>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</si>
  <si>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</si>
  <si>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</si>
  <si>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</si>
  <si>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</si>
  <si>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</si>
  <si>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</si>
  <si>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</si>
  <si>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</si>
  <si>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</si>
  <si>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</si>
  <si>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</si>
  <si>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</si>
  <si>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</si>
  <si>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</si>
  <si>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</si>
  <si>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</si>
  <si>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</si>
  <si>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</si>
  <si>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</si>
  <si>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</si>
  <si>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</si>
  <si>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</si>
  <si>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</si>
  <si>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</si>
  <si>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</si>
  <si>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</si>
  <si>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</si>
  <si>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</si>
  <si>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</si>
  <si>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</si>
  <si>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</si>
  <si>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</si>
  <si>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</si>
  <si>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</si>
  <si>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</si>
  <si>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</si>
  <si>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</si>
  <si>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</si>
  <si>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</si>
  <si>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</si>
  <si>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</si>
  <si>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</si>
  <si>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</si>
  <si>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</si>
  <si>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</si>
  <si>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</si>
  <si>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</si>
  <si>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</si>
  <si>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</si>
  <si>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</si>
  <si>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</si>
  <si>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</si>
  <si>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</si>
  <si>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</si>
  <si>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</si>
  <si>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</si>
  <si>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</si>
  <si>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</si>
  <si>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</si>
  <si>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</si>
  <si>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</si>
  <si>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</si>
  <si>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</si>
  <si>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</si>
  <si>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</si>
  <si>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</si>
  <si>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</si>
  <si>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</si>
  <si>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</si>
  <si>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</si>
  <si>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</si>
  <si>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</si>
  <si>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</si>
  <si>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</si>
  <si>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</si>
  <si>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</si>
  <si>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</si>
  <si>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</si>
  <si>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</si>
  <si>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</si>
  <si>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</si>
  <si>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</si>
  <si>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</si>
  <si>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</si>
  <si>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</si>
  <si>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</si>
  <si>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</si>
  <si>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</si>
  <si>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</si>
  <si>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</si>
  <si>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</si>
  <si>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</si>
  <si>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</si>
  <si>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</si>
  <si>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</si>
  <si>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</si>
  <si>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</si>
  <si>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</si>
  <si>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</si>
  <si>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</si>
  <si>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</si>
  <si>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</si>
  <si>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</si>
  <si>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</si>
  <si>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</si>
  <si>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</si>
  <si>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</si>
  <si>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</si>
  <si>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</si>
  <si>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</si>
  <si>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</si>
  <si>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</si>
  <si>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</si>
  <si>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</si>
  <si>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</si>
  <si>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</si>
  <si>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</si>
  <si>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</si>
  <si>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</si>
  <si>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</si>
  <si>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</si>
  <si>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</si>
  <si>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</si>
  <si>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</si>
  <si>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</si>
  <si>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</si>
  <si>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</si>
  <si>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</si>
  <si>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</si>
  <si>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</si>
  <si>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</si>
  <si>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</si>
  <si>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</si>
  <si>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</si>
  <si>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</si>
  <si>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</si>
  <si>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</si>
  <si>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</si>
  <si>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</si>
  <si>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</si>
  <si>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</si>
  <si>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</si>
  <si>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</si>
  <si>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</si>
  <si>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</si>
  <si>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</si>
  <si>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</si>
  <si>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</si>
  <si>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</si>
  <si>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</si>
  <si>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</si>
  <si>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</si>
  <si>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</si>
  <si>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</si>
  <si>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</si>
  <si>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</si>
  <si>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</si>
  <si>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</si>
  <si>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</si>
  <si>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</si>
  <si>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</si>
  <si>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</si>
  <si>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</si>
  <si>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</si>
  <si>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</si>
  <si>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</si>
  <si>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</si>
  <si>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</si>
  <si>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</si>
  <si>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</si>
  <si>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</si>
  <si>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</si>
  <si>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</si>
  <si>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</si>
  <si>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</si>
  <si>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</si>
  <si>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</si>
  <si>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</si>
  <si>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</si>
  <si>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</si>
  <si>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</si>
  <si>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</si>
  <si>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</si>
  <si>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</si>
  <si>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</si>
  <si>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</si>
  <si>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</si>
  <si>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</si>
  <si>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</si>
  <si>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</si>
  <si>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</si>
  <si>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</si>
  <si>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</si>
  <si>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</si>
  <si>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</si>
  <si>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</si>
  <si>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</si>
  <si>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</si>
  <si>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</si>
  <si>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</si>
  <si>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</si>
  <si>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</si>
  <si>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</si>
  <si>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</si>
  <si>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</si>
  <si>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</si>
  <si>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</si>
  <si>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</si>
  <si>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</si>
  <si>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</si>
  <si>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</si>
  <si>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</si>
  <si>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</si>
  <si>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</si>
  <si>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</si>
  <si>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</si>
  <si>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</si>
  <si>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</si>
  <si>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</si>
  <si>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</si>
  <si>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</si>
  <si>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</si>
  <si>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</si>
  <si>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</si>
  <si>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</si>
  <si>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</si>
  <si>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</si>
  <si>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</si>
  <si>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</si>
  <si>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</si>
  <si>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</si>
  <si>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</si>
  <si>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</si>
  <si>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</si>
  <si>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</si>
  <si>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</si>
  <si>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</si>
  <si>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</si>
  <si>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</si>
  <si>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</si>
  <si>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</si>
  <si>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</si>
  <si>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</si>
  <si>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</si>
  <si>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</si>
  <si>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</si>
  <si>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</si>
  <si>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</si>
  <si>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</si>
  <si>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</si>
  <si>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</si>
  <si>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</si>
  <si>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</si>
  <si>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</si>
  <si>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</si>
  <si>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</si>
  <si>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</si>
  <si>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</si>
  <si>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</si>
  <si>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</si>
  <si>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</si>
  <si>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</si>
  <si>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</si>
  <si>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</si>
  <si>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</si>
  <si>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</si>
  <si>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</si>
  <si>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</si>
  <si>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</si>
  <si>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</si>
  <si>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</si>
  <si>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</si>
  <si>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</si>
  <si>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</si>
  <si>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</si>
  <si>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</si>
  <si>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</si>
  <si>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</si>
  <si>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</si>
  <si>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</si>
  <si>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</si>
  <si>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</si>
  <si>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</si>
  <si>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</si>
  <si>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</si>
  <si>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</si>
  <si>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</si>
  <si>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</si>
  <si>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</si>
  <si>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</si>
  <si>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</si>
  <si>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</si>
  <si>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</si>
  <si>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</si>
  <si>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</si>
  <si>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</si>
  <si>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</si>
  <si>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</si>
  <si>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</si>
  <si>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</si>
  <si>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</si>
  <si>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</si>
  <si>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</si>
  <si>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</si>
  <si>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</si>
  <si>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</si>
  <si>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</si>
  <si>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</si>
  <si>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</si>
  <si>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</si>
  <si>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</si>
  <si>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</si>
  <si>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</si>
  <si>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</si>
  <si>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</si>
  <si>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</si>
  <si>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</si>
  <si>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</si>
  <si>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</si>
  <si>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</si>
  <si>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</si>
  <si>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</si>
  <si>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</si>
  <si>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</si>
  <si>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</si>
  <si>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</si>
  <si>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</si>
  <si>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</si>
  <si>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</si>
  <si>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</si>
  <si>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</si>
  <si>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</si>
  <si>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</si>
  <si>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</si>
  <si>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</si>
  <si>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</si>
  <si>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</si>
  <si>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</si>
  <si>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</si>
  <si>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</si>
  <si>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</si>
  <si>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</si>
  <si>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</si>
  <si>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</si>
  <si>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</si>
  <si>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</si>
  <si>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</si>
  <si>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</si>
  <si>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</si>
  <si>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</si>
  <si>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</si>
  <si>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</si>
  <si>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</si>
  <si>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</si>
  <si>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</si>
  <si>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</si>
  <si>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</si>
  <si>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</si>
  <si>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</si>
  <si>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</si>
  <si>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</si>
  <si>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</si>
  <si>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</si>
  <si>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</si>
  <si>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</si>
  <si>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</si>
  <si>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</si>
  <si>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</si>
  <si>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</si>
  <si>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</si>
  <si>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</si>
  <si>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</si>
  <si>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</si>
  <si>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</si>
  <si>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</si>
  <si>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</si>
  <si>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</si>
  <si>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</si>
  <si>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</si>
  <si>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</si>
  <si>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</si>
  <si>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</si>
  <si>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</si>
  <si>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</si>
  <si>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</si>
  <si>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</si>
  <si>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</si>
  <si>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</si>
  <si>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</si>
  <si>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</si>
  <si>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</si>
  <si>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</si>
  <si>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</si>
  <si>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</si>
  <si>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</si>
  <si>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</si>
  <si>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</si>
  <si>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</si>
  <si>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</si>
  <si>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</si>
  <si>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</si>
  <si>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</si>
  <si>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</si>
  <si>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</si>
  <si>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</si>
  <si>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</si>
  <si>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</si>
  <si>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</si>
  <si>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</si>
  <si>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</si>
  <si>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</si>
  <si>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</si>
  <si>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</si>
  <si>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</si>
  <si>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</si>
  <si>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</si>
  <si>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</si>
  <si>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</si>
  <si>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</si>
  <si>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</si>
  <si>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</si>
  <si>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</si>
  <si>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</si>
  <si>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</si>
  <si>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</si>
  <si>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</si>
  <si>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</si>
  <si>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</si>
  <si>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</si>
  <si>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</si>
  <si>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</si>
  <si>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</si>
  <si>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</si>
  <si>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</si>
  <si>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</si>
  <si>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</si>
  <si>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</si>
  <si>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</si>
  <si>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</si>
  <si>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</si>
  <si>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</si>
  <si>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</si>
  <si>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</si>
  <si>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</si>
  <si>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</si>
  <si>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</si>
  <si>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</si>
  <si>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</si>
  <si>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</si>
  <si>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</si>
  <si>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</si>
  <si>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</si>
  <si>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</si>
  <si>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</si>
  <si>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</si>
  <si>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</si>
  <si>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</si>
  <si>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</si>
  <si>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</si>
  <si>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</si>
  <si>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</si>
  <si>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</si>
  <si>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</si>
  <si>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</si>
  <si>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</si>
  <si>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</si>
  <si>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</si>
  <si>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</si>
  <si>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</si>
  <si>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</si>
  <si>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</si>
  <si>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</si>
  <si>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</si>
  <si>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</si>
  <si>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</si>
  <si>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</si>
  <si>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</si>
  <si>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</si>
  <si>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</si>
  <si>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</si>
  <si>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</si>
  <si>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</si>
  <si>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</si>
  <si>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</si>
  <si>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</si>
  <si>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</si>
  <si>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</si>
  <si>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</si>
  <si>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</si>
  <si>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</si>
  <si>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</si>
  <si>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</si>
  <si>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</si>
  <si>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</si>
  <si>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</si>
  <si>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</si>
  <si>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</si>
  <si>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</si>
  <si>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</si>
  <si>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</si>
  <si>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</si>
  <si>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</si>
  <si>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</si>
  <si>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</si>
  <si>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</si>
  <si>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</si>
  <si>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</si>
  <si>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</si>
  <si>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</si>
  <si>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</si>
  <si>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</si>
  <si>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</si>
  <si>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</si>
  <si>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</si>
  <si>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</si>
  <si>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</si>
  <si>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</si>
  <si>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</si>
  <si>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</si>
  <si>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</si>
  <si>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</si>
  <si>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</si>
  <si>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</si>
  <si>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</si>
  <si>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</si>
  <si>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</si>
  <si>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</si>
  <si>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</si>
  <si>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</si>
  <si>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</si>
  <si>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</si>
  <si>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</si>
  <si>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</si>
  <si>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</si>
  <si>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</si>
  <si>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</si>
  <si>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</si>
  <si>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</si>
  <si>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</si>
  <si>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</si>
  <si>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</si>
  <si>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</si>
  <si>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</si>
  <si>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</si>
  <si>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</si>
  <si>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</si>
  <si>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</si>
  <si>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</si>
  <si>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</si>
  <si>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</si>
  <si>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</si>
  <si>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</si>
  <si>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</si>
  <si>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</si>
  <si>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</si>
  <si>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</si>
  <si>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</si>
  <si>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</si>
  <si>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</si>
  <si>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</si>
  <si>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</si>
  <si>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</si>
  <si>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</si>
  <si>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</si>
  <si>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</si>
  <si>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</si>
  <si>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</si>
  <si>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</si>
  <si>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</si>
  <si>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</si>
  <si>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</si>
  <si>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</si>
  <si>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</si>
  <si>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</si>
  <si>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</si>
  <si>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</si>
  <si>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</si>
  <si>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</si>
  <si>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</si>
  <si>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</si>
  <si>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</si>
  <si>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</si>
  <si>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</si>
  <si>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</si>
  <si>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</si>
  <si>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</si>
  <si>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</si>
  <si>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</si>
  <si>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</si>
  <si>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</si>
  <si>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</si>
  <si>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</si>
  <si>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</si>
  <si>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</si>
  <si>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</si>
  <si>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</si>
  <si>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</si>
  <si>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</si>
  <si>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</si>
  <si>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</si>
  <si>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</si>
  <si>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</si>
  <si>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</si>
  <si>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</si>
  <si>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</si>
  <si>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</si>
  <si>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</si>
  <si>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</si>
  <si>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</si>
  <si>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</si>
  <si>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</si>
  <si>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</si>
  <si>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</si>
  <si>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</si>
  <si>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</si>
  <si>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</si>
  <si>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</si>
  <si>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</si>
  <si>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</si>
  <si>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</si>
  <si>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</si>
  <si>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</si>
  <si>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</si>
  <si>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</si>
  <si>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</si>
  <si>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</si>
  <si>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</si>
  <si>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</si>
  <si>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</si>
  <si>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</si>
  <si>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</si>
  <si>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</si>
  <si>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</si>
  <si>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</si>
  <si>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</si>
  <si>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</si>
  <si>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</si>
  <si>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</si>
  <si>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</si>
  <si>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</si>
  <si>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</si>
  <si>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</si>
  <si>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</si>
  <si>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</si>
  <si>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</si>
  <si>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</si>
  <si>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</si>
  <si>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</si>
  <si>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</si>
  <si>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</si>
  <si>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</si>
  <si>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</si>
  <si>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</si>
  <si>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</si>
  <si>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</si>
  <si>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</si>
  <si>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</si>
  <si>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</si>
  <si>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</si>
  <si>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</si>
  <si>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</si>
  <si>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</si>
  <si>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</si>
  <si>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</si>
  <si>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</si>
  <si>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</si>
  <si>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</si>
  <si>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</si>
  <si>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</si>
  <si>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</si>
  <si>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</si>
  <si>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</si>
  <si>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</si>
  <si>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</si>
  <si>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</si>
  <si>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</si>
  <si>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</si>
  <si>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</si>
  <si>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</si>
  <si>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</si>
  <si>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</si>
  <si>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</si>
  <si>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</si>
  <si>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</si>
  <si>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</si>
  <si>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</si>
  <si>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</si>
  <si>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</si>
  <si>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</si>
  <si>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</si>
  <si>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</si>
  <si>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</si>
  <si>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</si>
  <si>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</si>
  <si>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</si>
  <si>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</si>
  <si>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</si>
  <si>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</si>
  <si>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</si>
  <si>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</si>
  <si>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</si>
  <si>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</si>
  <si>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</si>
  <si>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</si>
  <si>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</si>
  <si>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</si>
  <si>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</si>
  <si>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</si>
  <si>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</si>
  <si>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</si>
  <si>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</si>
  <si>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</si>
  <si>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</si>
  <si>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</si>
  <si>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</si>
  <si>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</si>
  <si>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</si>
  <si>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</si>
  <si>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</si>
  <si>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</si>
  <si>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</si>
  <si>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</si>
  <si>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</si>
  <si>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</si>
  <si>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</si>
  <si>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</si>
  <si>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</si>
  <si>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</si>
  <si>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</si>
  <si>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</si>
  <si>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</si>
  <si>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</si>
  <si>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</si>
  <si>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</si>
  <si>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</si>
  <si>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</si>
  <si>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</si>
  <si>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</si>
  <si>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</si>
  <si>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</si>
  <si>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</si>
  <si>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</si>
  <si>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</si>
  <si>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</si>
  <si>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</si>
  <si>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</si>
  <si>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</si>
  <si>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</si>
  <si>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</si>
  <si>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</si>
  <si>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</si>
  <si>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</si>
  <si>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</si>
  <si>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</si>
  <si>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</si>
  <si>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</si>
  <si>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</si>
  <si>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</si>
  <si>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</si>
  <si>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</si>
  <si>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</si>
  <si>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</si>
  <si>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</si>
  <si>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</si>
  <si>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</si>
  <si>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</si>
  <si>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</si>
  <si>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</si>
  <si>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</si>
  <si>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</si>
  <si>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</si>
  <si>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</si>
  <si>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</si>
  <si>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</si>
  <si>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</si>
  <si>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</si>
  <si>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</si>
  <si>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</si>
  <si>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</si>
  <si>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</si>
  <si>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</si>
  <si>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</si>
  <si>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</si>
  <si>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</si>
  <si>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</si>
  <si>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</si>
  <si>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</si>
  <si>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</si>
  <si>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</si>
  <si>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</si>
  <si>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</si>
  <si>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</si>
  <si>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</si>
  <si>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</si>
  <si>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</si>
  <si>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</si>
  <si>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</si>
  <si>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</si>
  <si>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</si>
  <si>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</si>
  <si>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</si>
  <si>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</si>
  <si>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</si>
  <si>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</si>
  <si>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</si>
  <si>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</si>
  <si>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</si>
  <si>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</si>
  <si>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</si>
  <si>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</si>
  <si>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</si>
  <si>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</si>
  <si>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</si>
  <si>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</si>
  <si>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</si>
  <si>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</si>
  <si>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</si>
  <si>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</si>
  <si>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</si>
  <si>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</si>
  <si>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</si>
  <si>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</si>
  <si>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</si>
  <si>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</si>
  <si>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</si>
  <si>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</si>
  <si>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</si>
  <si>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</si>
  <si>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</si>
  <si>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</si>
  <si>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</si>
  <si>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</si>
  <si>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</si>
  <si>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</si>
  <si>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</si>
  <si>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</si>
  <si>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</si>
  <si>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</si>
  <si>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</si>
  <si>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</si>
  <si>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</si>
  <si>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</si>
  <si>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</si>
  <si>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</si>
  <si>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</si>
  <si>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</si>
  <si>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</si>
  <si>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</si>
  <si>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</si>
  <si>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</si>
  <si>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</si>
  <si>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</si>
  <si>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</si>
  <si>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</si>
  <si>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</si>
  <si>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</si>
  <si>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</si>
  <si>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</si>
  <si>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</si>
  <si>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</si>
  <si>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</si>
  <si>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</si>
  <si>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</si>
  <si>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</si>
  <si>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</si>
  <si>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</si>
  <si>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</si>
  <si>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</si>
  <si>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</si>
  <si>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</si>
  <si>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</si>
  <si>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</si>
  <si>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</si>
  <si>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</si>
  <si>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</si>
  <si>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</si>
  <si>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</si>
  <si>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</si>
  <si>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</si>
  <si>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</si>
  <si>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</si>
  <si>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</si>
  <si>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</si>
  <si>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</si>
  <si>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</si>
  <si>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</si>
  <si>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</si>
  <si>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</si>
  <si>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</si>
  <si>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</si>
  <si>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</si>
  <si>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</si>
  <si>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</si>
  <si>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</si>
  <si>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</si>
  <si>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</si>
  <si>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</si>
  <si>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</si>
  <si>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</si>
  <si>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</si>
  <si>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</si>
  <si>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</si>
  <si>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</si>
  <si>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</si>
  <si>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</si>
  <si>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</si>
  <si>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</si>
  <si>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</si>
  <si>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</si>
  <si>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</si>
  <si>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</si>
  <si>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</si>
  <si>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</si>
  <si>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</si>
  <si>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</si>
  <si>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</si>
  <si>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</si>
  <si>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</si>
  <si>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</si>
  <si>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</si>
  <si>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</si>
  <si>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</si>
  <si>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</si>
  <si>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</si>
  <si>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</si>
  <si>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</si>
  <si>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</si>
  <si>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</si>
  <si>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</si>
  <si>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</si>
  <si>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</si>
  <si>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</si>
  <si>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</si>
  <si>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</si>
  <si>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</si>
  <si>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</si>
  <si>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</si>
  <si>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</si>
  <si>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</si>
  <si>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</si>
  <si>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</si>
  <si>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</si>
  <si>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</si>
  <si>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</si>
  <si>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</si>
  <si>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</si>
  <si>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</si>
  <si>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</si>
  <si>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</si>
  <si>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</si>
  <si>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</si>
  <si>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</si>
  <si>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</si>
  <si>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</si>
  <si>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</si>
  <si>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</si>
  <si>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</si>
  <si>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</si>
  <si>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</si>
  <si>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</si>
  <si>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</si>
  <si>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</si>
  <si>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</si>
  <si>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</si>
  <si>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</si>
  <si>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</si>
  <si>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</si>
  <si>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</si>
  <si>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</si>
  <si>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</si>
  <si>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</si>
  <si>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</si>
  <si>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</si>
  <si>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</si>
  <si>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</si>
  <si>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</si>
  <si>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</si>
  <si>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</si>
  <si>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</si>
  <si>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</si>
  <si>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</si>
  <si>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</si>
  <si>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</si>
  <si>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</si>
  <si>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</si>
  <si>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</si>
  <si>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</si>
  <si>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</si>
  <si>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</si>
  <si>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</si>
  <si>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</si>
  <si>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</si>
  <si>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</si>
  <si>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</si>
  <si>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</si>
  <si>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</si>
  <si>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</si>
  <si>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</si>
  <si>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</si>
  <si>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</si>
  <si>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</si>
  <si>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</si>
  <si>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</si>
  <si>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</si>
  <si>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</si>
  <si>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</si>
  <si>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</si>
  <si>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</si>
  <si>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</si>
  <si>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</si>
  <si>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</si>
  <si>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</si>
  <si>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</si>
  <si>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</si>
  <si>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</si>
  <si>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</si>
  <si>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</si>
  <si>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</si>
  <si>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</si>
  <si>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</si>
  <si>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</si>
  <si>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</si>
  <si>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</si>
  <si>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</si>
  <si>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</si>
  <si>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</si>
  <si>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</si>
  <si>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</si>
  <si>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</si>
  <si>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</si>
  <si>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</si>
  <si>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</si>
  <si>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</si>
  <si>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</si>
  <si>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</si>
  <si>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</si>
  <si>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</si>
  <si>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</si>
  <si>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</si>
  <si>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</si>
  <si>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</si>
  <si>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</si>
  <si>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</si>
  <si>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</si>
  <si>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</si>
  <si>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</si>
  <si>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</si>
  <si>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</si>
  <si>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</si>
  <si>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</si>
  <si>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</si>
  <si>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</si>
  <si>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</si>
  <si>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</si>
  <si>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</si>
  <si>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</si>
  <si>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</si>
  <si>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</si>
  <si>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</si>
  <si>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</si>
  <si>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</si>
  <si>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</si>
  <si>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</si>
  <si>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</si>
  <si>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</si>
  <si>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</si>
  <si>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</si>
  <si>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</si>
  <si>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</si>
  <si>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</si>
  <si>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</si>
  <si>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</si>
  <si>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</si>
  <si>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</si>
  <si>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</si>
  <si>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</si>
  <si>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</si>
  <si>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</si>
  <si>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</si>
  <si>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</si>
  <si>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</si>
  <si>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</si>
  <si>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</si>
  <si>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</si>
  <si>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</si>
  <si>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</si>
  <si>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</si>
  <si>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</si>
  <si>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</si>
  <si>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</si>
  <si>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</si>
  <si>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</si>
  <si>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</si>
  <si>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</si>
  <si>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</si>
  <si>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</si>
  <si>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</si>
  <si>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</si>
  <si>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</si>
  <si>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</si>
  <si>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</si>
  <si>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</si>
  <si>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</si>
  <si>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</si>
  <si>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</si>
  <si>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</si>
  <si>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</si>
  <si>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</si>
  <si>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</si>
  <si>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</si>
  <si>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</si>
  <si>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</si>
  <si>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</si>
  <si>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</si>
  <si>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</si>
  <si>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</si>
  <si>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</si>
  <si>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</si>
  <si>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</si>
  <si>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</si>
  <si>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</si>
  <si>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</si>
  <si>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</si>
  <si>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</si>
  <si>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</si>
  <si>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</si>
  <si>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</si>
  <si>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</si>
  <si>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</si>
  <si>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</si>
  <si>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</si>
  <si>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</si>
  <si>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</si>
  <si>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</si>
  <si>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</si>
  <si>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</si>
  <si>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</si>
  <si>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</si>
  <si>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</si>
  <si>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</si>
  <si>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</si>
  <si>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</si>
  <si>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</si>
  <si>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</si>
  <si>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</si>
  <si>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</si>
  <si>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</si>
  <si>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</si>
  <si>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</si>
  <si>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</si>
  <si>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</si>
  <si>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</si>
  <si>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</si>
  <si>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</si>
  <si>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</si>
  <si>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</si>
  <si>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</si>
  <si>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</si>
  <si>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</si>
  <si>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</si>
  <si>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</si>
  <si>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</si>
  <si>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</si>
  <si>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</si>
  <si>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</si>
  <si>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</si>
  <si>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</si>
  <si>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</si>
  <si>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</si>
  <si>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</si>
  <si>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</si>
  <si>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</si>
  <si>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</si>
  <si>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</si>
  <si>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</si>
  <si>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</si>
  <si>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</si>
  <si>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</si>
  <si>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</si>
  <si>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</si>
  <si>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</si>
  <si>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</si>
  <si>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</si>
  <si>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</si>
  <si>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</si>
  <si>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</si>
  <si>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</si>
  <si>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</si>
  <si>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</si>
  <si>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</si>
  <si>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</si>
  <si>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</si>
  <si>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</si>
  <si>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</si>
  <si>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</si>
  <si>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</si>
  <si>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</si>
  <si>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</si>
  <si>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</si>
  <si>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</si>
  <si>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</si>
  <si>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</si>
  <si>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</si>
  <si>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</si>
  <si>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</si>
  <si>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</si>
  <si>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</si>
  <si>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</si>
  <si>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</si>
  <si>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</si>
  <si>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</si>
  <si>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</si>
  <si>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</si>
  <si>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</si>
  <si>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</si>
  <si>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</si>
  <si>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</si>
  <si>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</si>
  <si>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</si>
  <si>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</si>
  <si>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</si>
  <si>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</si>
  <si>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</si>
  <si>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</si>
  <si>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</si>
  <si>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</si>
  <si>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</si>
  <si>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</si>
  <si>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</si>
  <si>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</si>
  <si>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</si>
  <si>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</si>
  <si>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</si>
  <si>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</si>
  <si>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</si>
  <si>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</si>
  <si>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</si>
  <si>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</si>
  <si>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</si>
  <si>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</si>
  <si>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</si>
  <si>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</si>
  <si>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</si>
  <si>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</si>
  <si>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</si>
  <si>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</si>
  <si>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</si>
  <si>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</si>
  <si>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</si>
  <si>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</si>
  <si>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</si>
  <si>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</si>
  <si>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</si>
  <si>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</si>
  <si>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</si>
  <si>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</si>
  <si>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</si>
  <si>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</si>
  <si>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</si>
  <si>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</si>
  <si>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</si>
  <si>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</si>
  <si>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</si>
  <si>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</si>
  <si>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</si>
  <si>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</si>
  <si>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</si>
  <si>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</si>
  <si>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</si>
  <si>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</si>
  <si>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</si>
  <si>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</si>
  <si>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</si>
  <si>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</si>
  <si>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</si>
  <si>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</si>
  <si>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</si>
  <si>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</si>
  <si>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</si>
  <si>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</si>
  <si>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</si>
  <si>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</si>
  <si>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</si>
  <si>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</si>
  <si>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</si>
  <si>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</si>
  <si>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</si>
  <si>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</si>
  <si>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</si>
  <si>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</si>
  <si>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</si>
  <si>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</si>
  <si>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</si>
  <si>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</si>
  <si>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</si>
  <si>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</si>
  <si>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</si>
  <si>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</si>
  <si>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</si>
  <si>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</si>
  <si>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</si>
  <si>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</si>
  <si>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</si>
  <si>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</si>
  <si>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</si>
  <si>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</si>
  <si>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</si>
  <si>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</si>
  <si>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</si>
  <si>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</si>
  <si>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</si>
  <si>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</si>
  <si>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</si>
  <si>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</si>
  <si>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</si>
  <si>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</si>
  <si>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</si>
  <si>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</si>
  <si>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</si>
  <si>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</si>
  <si>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</si>
  <si>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</si>
  <si>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</si>
  <si>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</si>
  <si>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</si>
  <si>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</si>
  <si>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</si>
  <si>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</si>
  <si>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</si>
  <si>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</si>
  <si>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</si>
  <si>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</si>
  <si>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</si>
  <si>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</si>
  <si>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</si>
  <si>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</si>
  <si>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</si>
  <si>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</si>
  <si>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</si>
  <si>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</si>
  <si>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</si>
  <si>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</si>
  <si>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</si>
  <si>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</si>
  <si>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</si>
  <si>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</si>
  <si>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</si>
  <si>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</si>
  <si>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</si>
  <si>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</si>
  <si>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</si>
  <si>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</si>
  <si>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</si>
  <si>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</si>
  <si>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</si>
  <si>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</si>
  <si>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</si>
  <si>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</si>
  <si>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</si>
  <si>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</si>
  <si>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</si>
  <si>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</si>
  <si>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</si>
  <si>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</si>
  <si>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</si>
  <si>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</si>
  <si>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</si>
  <si>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</si>
  <si>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</si>
  <si>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</si>
  <si>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</si>
  <si>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</si>
  <si>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</si>
  <si>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</si>
  <si>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</si>
  <si>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</si>
  <si>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</si>
  <si>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</si>
  <si>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</si>
  <si>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</si>
  <si>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</si>
  <si>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</si>
  <si>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</si>
  <si>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</si>
  <si>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</si>
  <si>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</si>
  <si>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</si>
  <si>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</si>
  <si>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</si>
  <si>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</si>
  <si>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</si>
  <si>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</si>
  <si>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</si>
  <si>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</si>
  <si>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</si>
  <si>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</si>
  <si>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</si>
  <si>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</si>
  <si>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</si>
  <si>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</si>
  <si>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</si>
  <si>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</si>
  <si>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</si>
  <si>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</si>
  <si>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</si>
  <si>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</si>
  <si>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</si>
  <si>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</si>
  <si>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</si>
  <si>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</si>
  <si>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</si>
  <si>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</si>
  <si>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</si>
  <si>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</si>
  <si>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</si>
  <si>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</si>
  <si>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</si>
  <si>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</si>
  <si>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</si>
  <si>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</si>
  <si>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</si>
  <si>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</si>
  <si>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</si>
  <si>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</si>
  <si>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</si>
  <si>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</si>
  <si>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</si>
  <si>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</si>
  <si>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</si>
  <si>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</si>
  <si>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</si>
  <si>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</si>
  <si>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</si>
  <si>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</si>
  <si>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</si>
  <si>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</si>
  <si>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</si>
  <si>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</si>
  <si>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</si>
  <si>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</si>
  <si>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</si>
  <si>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</si>
  <si>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</si>
  <si>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</si>
  <si>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</si>
  <si>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</si>
  <si>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</si>
  <si>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</si>
  <si>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</si>
  <si>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</si>
  <si>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</si>
  <si>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</si>
  <si>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</si>
  <si>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</si>
  <si>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</si>
  <si>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</si>
  <si>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</si>
  <si>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</si>
  <si>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</si>
  <si>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</si>
  <si>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</si>
  <si>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</si>
  <si>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</si>
  <si>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</si>
  <si>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</si>
  <si>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</si>
  <si>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</si>
  <si>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</si>
  <si>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</si>
  <si>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</si>
  <si>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</si>
  <si>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</si>
  <si>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</si>
  <si>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</si>
  <si>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</si>
  <si>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</si>
  <si>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</si>
  <si>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</si>
  <si>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</si>
  <si>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</si>
  <si>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</si>
  <si>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</si>
  <si>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</si>
  <si>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</si>
  <si>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</si>
  <si>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</si>
  <si>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</si>
  <si>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</si>
  <si>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</si>
  <si>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</si>
  <si>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</si>
  <si>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</si>
  <si>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</si>
  <si>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</si>
  <si>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</si>
  <si>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</si>
  <si>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</si>
  <si>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</si>
  <si>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</si>
  <si>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</si>
  <si>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</si>
  <si>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</si>
  <si>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</si>
  <si>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</si>
  <si>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</si>
  <si>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</si>
  <si>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</si>
  <si>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</si>
  <si>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</si>
  <si>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</si>
  <si>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</si>
  <si>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</si>
  <si>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</si>
  <si>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</si>
  <si>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</si>
  <si>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</si>
  <si>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</si>
  <si>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</si>
  <si>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</si>
  <si>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</si>
  <si>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</si>
  <si>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</si>
  <si>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</si>
  <si>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</si>
  <si>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</si>
  <si>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</si>
  <si>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</si>
  <si>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</si>
  <si>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</si>
  <si>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</si>
  <si>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</si>
  <si>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</si>
  <si>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</si>
  <si>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</si>
  <si>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</si>
  <si>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</si>
  <si>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</si>
  <si>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</si>
  <si>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</si>
  <si>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</si>
  <si>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</si>
  <si>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</si>
  <si>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</si>
  <si>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</si>
  <si>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</si>
  <si>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</si>
  <si>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</si>
  <si>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</si>
  <si>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</si>
  <si>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</si>
  <si>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</si>
  <si>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</si>
  <si>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</si>
  <si>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</si>
  <si>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</si>
  <si>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</si>
  <si>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</si>
  <si>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</si>
  <si>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</si>
  <si>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</si>
  <si>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</si>
  <si>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</si>
  <si>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</si>
  <si>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</si>
  <si>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</si>
  <si>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</si>
  <si>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</si>
  <si>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</si>
  <si>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</si>
  <si>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</si>
  <si>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</si>
  <si>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</si>
  <si>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</si>
  <si>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</si>
  <si>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</si>
  <si>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</si>
  <si>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</si>
  <si>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</si>
  <si>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</si>
  <si>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</si>
  <si>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</si>
  <si>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</si>
  <si>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</si>
  <si>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</si>
  <si>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</si>
  <si>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</si>
  <si>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</si>
  <si>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</si>
  <si>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</si>
  <si>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</si>
  <si>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</si>
  <si>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</si>
  <si>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</si>
  <si>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</si>
  <si>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</si>
  <si>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</si>
  <si>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</si>
  <si>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</si>
  <si>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</si>
  <si>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</si>
  <si>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</si>
  <si>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</si>
  <si>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</si>
  <si>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</si>
  <si>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</si>
  <si>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</si>
  <si>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</si>
  <si>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</si>
  <si>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</si>
  <si>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</si>
  <si>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</si>
  <si>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</si>
  <si>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</si>
  <si>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</si>
  <si>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</si>
  <si>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</si>
  <si>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</si>
  <si>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</si>
  <si>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</si>
  <si>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</si>
  <si>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</si>
  <si>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</si>
  <si>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</si>
  <si>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</si>
  <si>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</si>
  <si>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</si>
  <si>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</si>
  <si>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</si>
  <si>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</si>
  <si>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</si>
  <si>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</si>
  <si>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</si>
  <si>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</si>
  <si>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</si>
  <si>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</si>
  <si>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</si>
  <si>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</si>
  <si>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</si>
  <si>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</si>
  <si>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</si>
  <si>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</si>
  <si>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</si>
  <si>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</si>
  <si>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</si>
  <si>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</si>
  <si>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</si>
  <si>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</si>
  <si>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</si>
  <si>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</si>
  <si>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</si>
  <si>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</si>
  <si>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</si>
  <si>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</si>
  <si>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</si>
  <si>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</si>
  <si>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</si>
  <si>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</si>
  <si>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</si>
  <si>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</si>
  <si>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</si>
  <si>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</si>
  <si>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</si>
  <si>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</si>
  <si>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</si>
  <si>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</si>
  <si>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</si>
  <si>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</si>
  <si>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</si>
  <si>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</si>
  <si>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</si>
  <si>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</si>
  <si>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</si>
  <si>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</si>
  <si>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</si>
  <si>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</si>
  <si>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</si>
  <si>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</si>
  <si>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</si>
  <si>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</si>
  <si>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</si>
  <si>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</si>
  <si>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</si>
  <si>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</si>
  <si>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</si>
  <si>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</si>
  <si>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</si>
  <si>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</si>
  <si>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</si>
  <si>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</si>
  <si>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</si>
  <si>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</si>
  <si>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</si>
  <si>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</si>
  <si>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</si>
  <si>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</si>
  <si>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</si>
  <si>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</si>
  <si>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</si>
  <si>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</si>
  <si>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</si>
  <si>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</si>
  <si>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</si>
  <si>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</si>
  <si>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</si>
  <si>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</si>
  <si>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</si>
  <si>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</si>
  <si>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</si>
  <si>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</si>
  <si>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</si>
  <si>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</si>
  <si>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</si>
  <si>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</si>
  <si>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</si>
  <si>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</si>
  <si>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</si>
  <si>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</si>
  <si>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</si>
  <si>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</si>
  <si>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</si>
  <si>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</si>
  <si>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</si>
  <si>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</si>
  <si>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</si>
  <si>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</si>
  <si>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</si>
  <si>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</si>
  <si>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</si>
  <si>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</si>
  <si>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</si>
  <si>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</si>
  <si>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</si>
  <si>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</si>
  <si>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</si>
  <si>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</si>
  <si>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</si>
  <si>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</si>
  <si>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</si>
  <si>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</si>
  <si>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</si>
  <si>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</si>
  <si>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</si>
  <si>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</si>
  <si>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</si>
  <si>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</si>
  <si>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</si>
  <si>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</si>
  <si>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</si>
  <si>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</si>
  <si>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</si>
  <si>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</si>
  <si>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</si>
  <si>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</si>
  <si>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</si>
  <si>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</si>
  <si>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</si>
  <si>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</si>
  <si>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</si>
  <si>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</si>
  <si>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</si>
  <si>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</si>
  <si>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</si>
  <si>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</si>
  <si>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</si>
  <si>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</si>
  <si>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</si>
  <si>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</si>
  <si>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</si>
  <si>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</si>
  <si>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</si>
  <si>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</si>
  <si>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</si>
  <si>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</si>
  <si>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</si>
  <si>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</si>
  <si>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</si>
  <si>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</si>
  <si>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</si>
  <si>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</si>
  <si>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</si>
  <si>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</si>
  <si>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</si>
  <si>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</si>
  <si>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</si>
  <si>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</si>
  <si>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</si>
  <si>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</si>
  <si>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</si>
  <si>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</si>
  <si>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</si>
  <si>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</si>
  <si>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</si>
  <si>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</si>
  <si>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</si>
  <si>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</si>
  <si>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</si>
  <si>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</si>
  <si>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</si>
  <si>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</si>
  <si>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</si>
  <si>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</si>
  <si>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</si>
  <si>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</si>
  <si>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</si>
  <si>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</si>
  <si>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</si>
  <si>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</si>
  <si>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</si>
  <si>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</si>
  <si>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</si>
  <si>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</si>
  <si>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</si>
  <si>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</si>
  <si>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</si>
  <si>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</si>
  <si>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</si>
  <si>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</si>
  <si>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</si>
  <si>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</si>
  <si>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</si>
  <si>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</si>
  <si>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</si>
  <si>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</si>
  <si>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</si>
  <si>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</si>
  <si>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</si>
  <si>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</si>
  <si>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</si>
  <si>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</si>
  <si>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</si>
  <si>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</si>
  <si>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</si>
  <si>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</si>
  <si>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</si>
  <si>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</si>
  <si>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</si>
  <si>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</si>
  <si>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</si>
  <si>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</si>
  <si>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</si>
  <si>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</si>
  <si>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</si>
  <si>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</si>
  <si>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</si>
  <si>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</si>
  <si>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</si>
  <si>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</si>
  <si>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</si>
  <si>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</si>
  <si>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</si>
  <si>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</si>
  <si>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</si>
  <si>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</si>
  <si>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</si>
  <si>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</si>
  <si>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</si>
  <si>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</si>
  <si>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</si>
  <si>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</si>
  <si>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</si>
  <si>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</si>
  <si>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</si>
  <si>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</si>
  <si>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</si>
  <si>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</si>
  <si>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</si>
  <si>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</si>
  <si>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</si>
  <si>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</si>
  <si>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</si>
  <si>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</si>
  <si>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</si>
  <si>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</si>
  <si>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</si>
  <si>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</si>
  <si>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</si>
  <si>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</si>
  <si>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</si>
  <si>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</si>
  <si>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</si>
  <si>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</si>
  <si>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</si>
  <si>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</si>
  <si>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</si>
  <si>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</si>
  <si>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</si>
  <si>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</si>
  <si>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</si>
  <si>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</si>
  <si>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</si>
  <si>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</si>
  <si>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</si>
  <si>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</si>
  <si>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</si>
  <si>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</si>
  <si>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</si>
  <si>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</si>
  <si>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</si>
  <si>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</si>
  <si>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</si>
  <si>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</si>
  <si>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</si>
  <si>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</si>
  <si>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</si>
  <si>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</si>
  <si>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</si>
  <si>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</si>
  <si>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</si>
  <si>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</si>
  <si>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</si>
  <si>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</si>
  <si>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</si>
  <si>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</si>
  <si>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</si>
  <si>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</si>
  <si>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</si>
  <si>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</si>
  <si>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</si>
  <si>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</si>
  <si>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</si>
  <si>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</si>
  <si>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</si>
  <si>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</si>
  <si>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</si>
  <si>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</si>
  <si>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</si>
  <si>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</si>
  <si>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</si>
  <si>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</si>
  <si>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</si>
  <si>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</si>
  <si>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</si>
  <si>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</si>
  <si>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</si>
  <si>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</si>
  <si>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</si>
  <si>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</si>
  <si>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</si>
  <si>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</si>
  <si>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</si>
  <si>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</si>
  <si>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</si>
  <si>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</si>
  <si>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</si>
  <si>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</si>
  <si>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</si>
  <si>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</si>
  <si>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</si>
  <si>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</si>
  <si>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</si>
  <si>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</si>
  <si>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</si>
  <si>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</si>
  <si>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</si>
  <si>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</si>
  <si>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</si>
  <si>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</si>
  <si>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</si>
  <si>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</si>
  <si>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</si>
  <si>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</si>
  <si>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</si>
  <si>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</si>
  <si>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</si>
  <si>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</si>
  <si>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</si>
  <si>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</si>
  <si>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</si>
  <si>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</si>
  <si>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</si>
  <si>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</si>
  <si>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</si>
  <si>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</si>
  <si>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</si>
  <si>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</si>
  <si>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</si>
  <si>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</si>
  <si>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</si>
  <si>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</si>
  <si>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</si>
  <si>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</si>
  <si>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</si>
  <si>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</si>
  <si>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</si>
  <si>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</si>
  <si>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</si>
  <si>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</si>
  <si>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</si>
  <si>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</si>
  <si>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</si>
  <si>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</si>
  <si>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</si>
  <si>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</si>
  <si>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</si>
  <si>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</si>
  <si>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</si>
  <si>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</si>
  <si>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</si>
  <si>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</si>
  <si>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</si>
  <si>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</si>
  <si>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</si>
  <si>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</si>
  <si>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</si>
  <si>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</si>
  <si>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</si>
  <si>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</si>
  <si>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</si>
  <si>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</si>
  <si>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</si>
  <si>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</si>
  <si>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</si>
  <si>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</si>
  <si>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</si>
  <si>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</si>
  <si>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</si>
  <si>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</si>
  <si>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</si>
  <si>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</si>
  <si>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</si>
  <si>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</si>
  <si>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</si>
  <si>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</si>
  <si>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</si>
  <si>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</si>
  <si>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</si>
  <si>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</si>
  <si>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</si>
  <si>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</si>
  <si>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</si>
  <si>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</si>
  <si>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</si>
  <si>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</si>
  <si>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</si>
  <si>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</si>
  <si>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</si>
  <si>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</si>
  <si>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</si>
  <si>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</si>
  <si>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</si>
  <si>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</si>
  <si>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</si>
  <si>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</si>
  <si>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</si>
  <si>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</si>
  <si>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</si>
  <si>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</si>
  <si>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</si>
  <si>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</si>
  <si>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</si>
  <si>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</si>
  <si>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</si>
  <si>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</si>
  <si>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</si>
  <si>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</si>
  <si>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</si>
  <si>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</si>
  <si>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</si>
  <si>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</si>
  <si>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</si>
  <si>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</si>
  <si>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</si>
  <si>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</si>
  <si>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</si>
  <si>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</si>
  <si>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</si>
  <si>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</si>
  <si>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</si>
  <si>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</si>
  <si>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</si>
  <si>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</si>
  <si>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</si>
  <si>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</si>
  <si>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</si>
  <si>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</si>
  <si>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</si>
  <si>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</si>
  <si>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</si>
  <si>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</si>
  <si>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</si>
  <si>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</si>
  <si>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</si>
  <si>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</si>
  <si>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</si>
  <si>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</si>
  <si>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</si>
  <si>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</si>
  <si>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</si>
  <si>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</si>
  <si>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</si>
  <si>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</si>
  <si>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</si>
  <si>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</si>
  <si>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</si>
  <si>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</si>
  <si>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</si>
  <si>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</si>
  <si>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</si>
  <si>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</si>
  <si>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</si>
  <si>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</si>
  <si>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</si>
  <si>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</si>
  <si>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</si>
  <si>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</si>
  <si>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</si>
  <si>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</si>
  <si>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</si>
  <si>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</si>
  <si>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</si>
  <si>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</si>
  <si>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</si>
  <si>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</si>
  <si>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</si>
  <si>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</si>
  <si>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</si>
  <si>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</si>
  <si>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</si>
  <si>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</si>
  <si>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</si>
  <si>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</si>
  <si>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</si>
  <si>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</si>
  <si>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</si>
  <si>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</si>
  <si>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</si>
  <si>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</si>
  <si>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</si>
  <si>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</si>
  <si>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</si>
  <si>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</si>
  <si>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</si>
  <si>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</si>
  <si>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</si>
  <si>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</si>
  <si>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</si>
  <si>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</si>
  <si>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</si>
  <si>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</si>
  <si>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</si>
  <si>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</si>
  <si>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</si>
  <si>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</si>
  <si>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</si>
  <si>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</si>
  <si>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</si>
  <si>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</si>
  <si>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</si>
  <si>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</si>
  <si>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</si>
  <si>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</si>
  <si>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</si>
  <si>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</si>
  <si>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</si>
  <si>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</si>
  <si>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</si>
  <si>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</si>
  <si>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</si>
  <si>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</si>
  <si>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</si>
  <si>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</si>
  <si>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</si>
  <si>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</si>
  <si>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</si>
  <si>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</si>
  <si>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</si>
  <si>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</si>
  <si>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</si>
  <si>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</si>
  <si>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</si>
  <si>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</si>
  <si>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</si>
  <si>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</si>
  <si>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</si>
  <si>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</si>
  <si>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</si>
  <si>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</si>
  <si>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</si>
  <si>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</si>
  <si>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</si>
  <si>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</si>
  <si>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</si>
  <si>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</si>
  <si>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</si>
  <si>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</si>
  <si>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</si>
  <si>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</si>
  <si>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</si>
  <si>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</si>
  <si>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</si>
  <si>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</si>
  <si>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</si>
  <si>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</si>
  <si>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</si>
  <si>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</si>
  <si>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</si>
  <si>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</si>
  <si>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</si>
  <si>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</si>
  <si>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</si>
  <si>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</si>
  <si>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</si>
  <si>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</si>
  <si>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</si>
  <si>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</si>
  <si>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</si>
  <si>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</si>
  <si>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</si>
  <si>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</si>
  <si>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</si>
  <si>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</si>
  <si>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</si>
  <si>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</si>
  <si>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</si>
  <si>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</si>
  <si>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</si>
  <si>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</si>
  <si>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</si>
  <si>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</si>
  <si>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</si>
  <si>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</si>
  <si>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</si>
  <si>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</si>
  <si>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</si>
  <si>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</si>
  <si>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</si>
  <si>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</si>
  <si>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</si>
  <si>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</si>
  <si>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</si>
  <si>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</si>
  <si>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</si>
  <si>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</si>
  <si>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</si>
  <si>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</si>
  <si>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</si>
  <si>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</si>
  <si>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</si>
  <si>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</si>
  <si>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</si>
  <si>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</si>
  <si>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</si>
  <si>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</si>
  <si>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</si>
  <si>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</si>
  <si>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</si>
  <si>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</si>
  <si>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</si>
  <si>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</si>
  <si>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</si>
  <si>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</si>
  <si>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</si>
  <si>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</si>
  <si>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</si>
  <si>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</si>
  <si>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</si>
  <si>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</si>
  <si>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</si>
  <si>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</si>
  <si>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</si>
  <si>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</si>
  <si>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</si>
  <si>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</si>
  <si>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</si>
  <si>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</si>
  <si>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</si>
  <si>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</si>
  <si>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</si>
  <si>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</si>
  <si>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</si>
  <si>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</si>
  <si>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</si>
  <si>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</si>
  <si>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</si>
  <si>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</si>
  <si>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</si>
  <si>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</si>
  <si>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</si>
  <si>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</si>
  <si>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</si>
  <si>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</si>
  <si>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</si>
  <si>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</si>
  <si>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</si>
  <si>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</si>
  <si>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</si>
  <si>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</si>
  <si>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</si>
  <si>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</si>
  <si>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</si>
  <si>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</si>
  <si>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</si>
  <si>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</si>
  <si>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</si>
  <si>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</si>
  <si>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</si>
  <si>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</si>
  <si>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</si>
  <si>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</si>
  <si>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</si>
  <si>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</si>
  <si>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</si>
  <si>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</si>
  <si>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</si>
  <si>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</si>
  <si>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</si>
  <si>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</si>
  <si>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</si>
  <si>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</si>
  <si>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</si>
  <si>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</si>
  <si>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</si>
  <si>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</si>
  <si>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</si>
  <si>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</si>
  <si>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</si>
  <si>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</si>
  <si>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</si>
  <si>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</si>
  <si>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</si>
  <si>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</si>
  <si>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</si>
  <si>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</si>
  <si>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</si>
  <si>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</si>
  <si>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</si>
  <si>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</si>
  <si>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</si>
  <si>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</si>
  <si>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</si>
  <si>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</si>
  <si>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</si>
  <si>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</si>
  <si>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</si>
  <si>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</si>
  <si>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</si>
  <si>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</si>
  <si>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</si>
  <si>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</si>
  <si>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</si>
  <si>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</si>
  <si>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</si>
  <si>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</si>
  <si>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</si>
  <si>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</si>
  <si>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</si>
  <si>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</si>
  <si>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</si>
  <si>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</si>
  <si>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</si>
  <si>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</si>
  <si>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</si>
  <si>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</si>
  <si>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</si>
  <si>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</si>
  <si>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</si>
  <si>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</si>
  <si>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</si>
  <si>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</si>
  <si>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</si>
  <si>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</si>
  <si>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</si>
  <si>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</si>
  <si>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</si>
  <si>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</si>
  <si>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</si>
  <si>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</si>
  <si>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</si>
  <si>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</si>
  <si>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</si>
  <si>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</si>
  <si>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</si>
  <si>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</si>
  <si>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</si>
  <si>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</si>
  <si>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</si>
  <si>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</si>
  <si>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</si>
  <si>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</si>
  <si>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</si>
  <si>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</si>
  <si>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</si>
  <si>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</si>
  <si>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</si>
  <si>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</si>
  <si>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</si>
  <si>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</si>
  <si>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</si>
  <si>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</si>
  <si>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</si>
  <si>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</si>
  <si>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</si>
  <si>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</si>
  <si>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</si>
  <si>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</si>
  <si>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</si>
  <si>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</si>
  <si>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</si>
  <si>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</si>
  <si>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</si>
  <si>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</si>
  <si>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</si>
  <si>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</si>
  <si>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</si>
  <si>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</si>
  <si>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</si>
  <si>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</si>
  <si>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</si>
  <si>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</si>
  <si>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</si>
  <si>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</si>
  <si>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</si>
  <si>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</si>
  <si>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</si>
  <si>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</si>
  <si>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</si>
  <si>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</si>
  <si>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</si>
  <si>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</si>
  <si>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</si>
  <si>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</si>
  <si>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</si>
  <si>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</si>
  <si>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</si>
  <si>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</si>
  <si>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</si>
  <si>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</si>
  <si>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</si>
  <si>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</si>
  <si>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</si>
  <si>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</si>
  <si>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</si>
  <si>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</si>
  <si>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</si>
  <si>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</si>
  <si>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</si>
  <si>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</si>
  <si>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</si>
  <si>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</si>
  <si>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</si>
  <si>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</si>
  <si>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</si>
  <si>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</si>
  <si>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</si>
  <si>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</si>
  <si>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</si>
  <si>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</si>
  <si>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</si>
  <si>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</si>
  <si>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</si>
  <si>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</si>
  <si>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</si>
  <si>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</si>
  <si>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</si>
  <si>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</si>
  <si>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</si>
  <si>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</si>
  <si>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</si>
  <si>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</si>
  <si>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</si>
  <si>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</si>
  <si>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</si>
  <si>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</si>
  <si>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</si>
  <si>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</si>
  <si>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</si>
  <si>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</si>
  <si>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</si>
  <si>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</si>
  <si>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</si>
  <si>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</si>
  <si>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</si>
  <si>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</si>
  <si>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</si>
  <si>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</si>
  <si>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</si>
  <si>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</si>
  <si>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</si>
  <si>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</si>
  <si>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</si>
  <si>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</si>
  <si>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</si>
  <si>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</si>
  <si>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</si>
  <si>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</si>
  <si>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</si>
  <si>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</si>
  <si>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</si>
  <si>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</si>
  <si>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</si>
  <si>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</si>
  <si>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</si>
  <si>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</si>
  <si>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</si>
  <si>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</si>
  <si>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</si>
  <si>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</si>
  <si>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</si>
  <si>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</si>
  <si>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</si>
  <si>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</si>
  <si>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</si>
  <si>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</si>
  <si>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</si>
  <si>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</si>
  <si>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</si>
  <si>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</si>
  <si>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</si>
  <si>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</si>
  <si>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</si>
  <si>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</si>
  <si>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</si>
  <si>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</si>
  <si>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</si>
  <si>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</si>
  <si>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</si>
  <si>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</si>
  <si>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</si>
  <si>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</si>
  <si>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</si>
  <si>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</si>
  <si>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</si>
  <si>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</si>
  <si>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</si>
  <si>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</si>
  <si>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</si>
  <si>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</si>
  <si>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</si>
  <si>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</si>
  <si>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</si>
  <si>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</si>
  <si>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</si>
  <si>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</si>
  <si>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</si>
  <si>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</si>
  <si>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</si>
  <si>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</si>
  <si>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</si>
  <si>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</si>
  <si>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</si>
  <si>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</si>
  <si>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</si>
  <si>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</si>
  <si>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</si>
  <si>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</si>
  <si>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</si>
  <si>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</si>
  <si>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</si>
  <si>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</si>
  <si>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</si>
  <si>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</si>
  <si>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</si>
  <si>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</si>
  <si>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</si>
  <si>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</si>
  <si>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</si>
  <si>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</si>
  <si>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</si>
  <si>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</si>
  <si>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</si>
  <si>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</si>
  <si>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</si>
  <si>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</si>
  <si>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</si>
  <si>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</si>
  <si>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</si>
  <si>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</si>
  <si>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</si>
  <si>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</si>
  <si>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</si>
  <si>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</si>
  <si>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</si>
  <si>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</si>
  <si>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</si>
  <si>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</si>
  <si>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</si>
  <si>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</si>
  <si>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</si>
  <si>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</si>
  <si>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</si>
  <si>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</si>
  <si>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</si>
  <si>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</si>
  <si>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</si>
  <si>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</si>
  <si>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</si>
  <si>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</si>
  <si>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</si>
  <si>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</si>
  <si>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</si>
  <si>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</si>
  <si>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</si>
  <si>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</si>
  <si>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</si>
  <si>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</si>
  <si>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</si>
  <si>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</si>
  <si>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</si>
  <si>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</si>
  <si>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</si>
  <si>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</si>
  <si>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</si>
  <si>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</si>
  <si>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</si>
  <si>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</si>
  <si>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</si>
  <si>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</si>
  <si>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</si>
  <si>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</si>
  <si>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</si>
  <si>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</si>
  <si>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</si>
  <si>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</si>
  <si>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</si>
  <si>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</si>
  <si>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</si>
  <si>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</si>
  <si>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</si>
  <si>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</si>
  <si>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</si>
  <si>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</si>
  <si>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</si>
  <si>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</si>
  <si>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</si>
  <si>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</si>
  <si>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</si>
  <si>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</si>
  <si>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</si>
  <si>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</si>
  <si>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</si>
  <si>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</si>
  <si>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</si>
  <si>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</si>
  <si>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</si>
  <si>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</si>
  <si>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</si>
  <si>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</si>
  <si>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</si>
  <si>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</si>
  <si>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</si>
  <si>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</si>
  <si>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</si>
  <si>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</si>
  <si>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</si>
  <si>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</si>
  <si>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</si>
  <si>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</si>
  <si>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</si>
  <si>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</si>
  <si>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</si>
  <si>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</si>
  <si>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</si>
  <si>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</si>
  <si>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</si>
  <si>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</si>
  <si>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</si>
  <si>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</si>
  <si>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</si>
  <si>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</si>
  <si>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</si>
  <si>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</si>
  <si>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</si>
  <si>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</si>
  <si>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</si>
  <si>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</si>
  <si>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</si>
  <si>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</si>
  <si>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</si>
  <si>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</si>
  <si>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</si>
  <si>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</si>
  <si>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</si>
  <si>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</si>
  <si>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</si>
  <si>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</si>
  <si>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</si>
  <si>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</si>
  <si>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</si>
  <si>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</si>
  <si>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</si>
  <si>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</si>
  <si>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</si>
  <si>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</si>
  <si>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</si>
  <si>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</si>
  <si>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</si>
  <si>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</si>
  <si>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</si>
  <si>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</si>
  <si>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</si>
  <si>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</si>
  <si>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</si>
  <si>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</si>
  <si>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</si>
  <si>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</si>
  <si>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</si>
  <si>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</si>
  <si>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</si>
  <si>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</si>
  <si>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</si>
  <si>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</si>
  <si>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</si>
  <si>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</si>
  <si>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</si>
  <si>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</si>
  <si>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</si>
  <si>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</si>
  <si>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</si>
  <si>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</si>
  <si>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</si>
  <si>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</si>
  <si>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</si>
  <si>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</si>
  <si>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</si>
  <si>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</si>
  <si>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</si>
  <si>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</si>
  <si>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</si>
  <si>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</si>
  <si>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</si>
  <si>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</si>
  <si>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</si>
  <si>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</si>
  <si>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</si>
  <si>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</si>
  <si>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</si>
  <si>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</si>
  <si>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</si>
  <si>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</si>
  <si>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</si>
  <si>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</si>
  <si>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</si>
  <si>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</si>
  <si>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</si>
  <si>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</si>
  <si>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</si>
  <si>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</si>
  <si>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</si>
  <si>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</si>
  <si>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</si>
  <si>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</si>
  <si>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</si>
  <si>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</si>
  <si>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</si>
  <si>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</si>
  <si>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</si>
  <si>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</si>
  <si>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</si>
  <si>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</si>
  <si>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</si>
  <si>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</si>
  <si>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</si>
  <si>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</si>
  <si>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</si>
  <si>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</si>
  <si>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</si>
  <si>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</si>
  <si>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</si>
  <si>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</si>
  <si>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</si>
  <si>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</si>
  <si>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</si>
  <si>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</si>
  <si>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</si>
  <si>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</si>
  <si>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</si>
  <si>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</si>
  <si>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</si>
  <si>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</si>
  <si>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</si>
  <si>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</si>
  <si>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</si>
  <si>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</si>
  <si>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</si>
  <si>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</si>
  <si>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</si>
  <si>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</si>
  <si>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</si>
  <si>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</si>
  <si>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</si>
  <si>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</si>
  <si>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</si>
  <si>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</si>
  <si>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</si>
  <si>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</si>
  <si>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</si>
  <si>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</si>
  <si>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</si>
  <si>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</si>
  <si>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</si>
  <si>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</si>
  <si>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</si>
  <si>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</si>
  <si>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</si>
  <si>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</si>
  <si>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</si>
  <si>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</si>
  <si>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</si>
  <si>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</si>
  <si>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</si>
  <si>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</si>
  <si>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</si>
  <si>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</si>
  <si>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</si>
  <si>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</si>
  <si>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</si>
  <si>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</si>
  <si>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</si>
  <si>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</si>
  <si>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</si>
  <si>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</si>
  <si>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</si>
  <si>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</si>
  <si>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</si>
  <si>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</si>
  <si>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</si>
  <si>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</si>
  <si>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</si>
  <si>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</si>
  <si>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</si>
  <si>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</si>
  <si>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</si>
  <si>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</si>
  <si>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</si>
  <si>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</si>
  <si>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</si>
  <si>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</si>
  <si>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</si>
  <si>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</si>
  <si>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</si>
  <si>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</si>
  <si>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</si>
  <si>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</si>
  <si>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</si>
  <si>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</si>
  <si>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</si>
  <si>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</si>
  <si>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</si>
  <si>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</si>
  <si>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</si>
  <si>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</si>
  <si>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</si>
  <si>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</si>
  <si>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</si>
  <si>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</si>
  <si>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</si>
  <si>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</si>
  <si>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</si>
  <si>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</si>
  <si>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</si>
  <si>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</si>
  <si>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</si>
  <si>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</si>
  <si>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</si>
  <si>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</si>
  <si>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</si>
  <si>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</si>
  <si>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</si>
  <si>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</si>
  <si>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</si>
  <si>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</si>
  <si>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</si>
  <si>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</si>
  <si>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</si>
  <si>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</si>
  <si>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</si>
  <si>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</si>
  <si>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</si>
  <si>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</si>
  <si>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</si>
  <si>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</si>
  <si>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</si>
  <si>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</si>
  <si>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</si>
  <si>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</si>
  <si>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</si>
  <si>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</si>
  <si>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</si>
  <si>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</si>
  <si>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</si>
  <si>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</si>
  <si>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</si>
  <si>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</si>
  <si>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</si>
  <si>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</si>
  <si>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</si>
  <si>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</si>
  <si>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</si>
  <si>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</si>
  <si>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</si>
  <si>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</si>
  <si>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</si>
  <si>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</si>
  <si>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</si>
  <si>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</si>
  <si>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</si>
  <si>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</si>
  <si>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</si>
  <si>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</si>
  <si>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</si>
  <si>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</si>
  <si>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</si>
  <si>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</si>
  <si>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</si>
  <si>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</si>
  <si>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</si>
  <si>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</si>
  <si>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</si>
  <si>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</si>
  <si>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</si>
  <si>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</si>
  <si>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</si>
  <si>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</si>
  <si>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</si>
  <si>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</si>
  <si>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</si>
  <si>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</si>
  <si>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</si>
  <si>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</si>
  <si>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</si>
  <si>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</si>
  <si>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</si>
  <si>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</si>
  <si>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</si>
  <si>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</si>
  <si>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</si>
  <si>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</si>
  <si>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</si>
  <si>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</si>
  <si>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</si>
  <si>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</si>
  <si>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</si>
  <si>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</si>
  <si>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</si>
  <si>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</si>
  <si>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</si>
  <si>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</si>
  <si>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</si>
  <si>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</si>
  <si>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</si>
  <si>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</si>
  <si>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</si>
  <si>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</si>
  <si>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</si>
  <si>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</si>
  <si>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</si>
  <si>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</si>
  <si>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</si>
  <si>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</si>
  <si>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</si>
  <si>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</si>
  <si>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</si>
  <si>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</si>
  <si>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</si>
  <si>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</si>
  <si>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</si>
  <si>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</si>
  <si>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</si>
  <si>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</si>
  <si>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</si>
  <si>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</si>
  <si>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</si>
  <si>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</si>
  <si>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</si>
  <si>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</si>
  <si>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</si>
  <si>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</si>
  <si>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</si>
  <si>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</si>
  <si>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</si>
  <si>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</si>
  <si>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</si>
  <si>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</si>
  <si>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</si>
  <si>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</si>
  <si>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</si>
  <si>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</si>
  <si>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</si>
  <si>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</si>
  <si>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</si>
  <si>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</si>
  <si>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</si>
  <si>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</si>
  <si>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</si>
  <si>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</si>
  <si>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</si>
  <si>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</si>
  <si>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</si>
  <si>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</si>
  <si>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</si>
  <si>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</si>
  <si>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</si>
  <si>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</si>
  <si>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</si>
  <si>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</si>
  <si>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</si>
  <si>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</si>
  <si>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</si>
  <si>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</si>
  <si>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</si>
  <si>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</si>
  <si>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</si>
  <si>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</si>
  <si>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</si>
  <si>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</si>
  <si>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</si>
  <si>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</si>
  <si>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</si>
  <si>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</si>
  <si>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</si>
  <si>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</si>
  <si>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</si>
  <si>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</si>
  <si>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</si>
  <si>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</si>
  <si>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</si>
  <si>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</si>
  <si>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</si>
  <si>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</si>
  <si>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</si>
  <si>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</si>
  <si>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</si>
  <si>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</si>
  <si>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</si>
  <si>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</si>
  <si>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</si>
  <si>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</si>
  <si>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</si>
  <si>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</si>
  <si>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</si>
  <si>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</si>
  <si>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</si>
  <si>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</si>
  <si>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</si>
  <si>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</si>
  <si>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</si>
  <si>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</si>
  <si>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</si>
  <si>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</si>
  <si>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</si>
  <si>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</si>
  <si>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</si>
  <si>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</si>
  <si>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</si>
  <si>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</si>
  <si>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</si>
  <si>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</si>
  <si>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</si>
  <si>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</si>
  <si>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</si>
  <si>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</si>
  <si>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</si>
  <si>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</si>
  <si>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</si>
  <si>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</si>
  <si>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</si>
  <si>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</si>
  <si>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</si>
  <si>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</si>
  <si>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</si>
  <si>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</si>
  <si>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</si>
  <si>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</si>
  <si>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</si>
  <si>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</si>
  <si>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</si>
  <si>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</si>
  <si>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</si>
  <si>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</si>
  <si>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</si>
  <si>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</si>
  <si>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</si>
  <si>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</si>
  <si>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</si>
  <si>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</si>
  <si>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</si>
  <si>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</si>
  <si>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</si>
  <si>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</si>
  <si>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</si>
  <si>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</si>
  <si>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</si>
  <si>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</si>
  <si>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</si>
  <si>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</si>
  <si>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</si>
  <si>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</si>
  <si>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</si>
  <si>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</si>
  <si>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</si>
  <si>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</si>
  <si>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</si>
  <si>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</si>
  <si>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</si>
  <si>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</si>
  <si>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</si>
  <si>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</si>
  <si>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</si>
  <si>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</si>
  <si>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</si>
  <si>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</si>
  <si>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</si>
  <si>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</si>
  <si>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</si>
  <si>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</si>
  <si>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</si>
  <si>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</si>
  <si>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</si>
  <si>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</si>
  <si>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</si>
  <si>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</si>
  <si>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</si>
  <si>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</si>
  <si>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</si>
  <si>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</si>
  <si>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</si>
  <si>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</si>
  <si>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</si>
  <si>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</si>
  <si>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</si>
  <si>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</si>
  <si>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</si>
  <si>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</si>
  <si>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</si>
  <si>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</si>
  <si>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</si>
  <si>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</si>
  <si>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</si>
  <si>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</si>
  <si>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</si>
  <si>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</si>
  <si>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</si>
  <si>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</si>
  <si>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</si>
  <si>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</si>
  <si>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</si>
  <si>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</si>
  <si>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</si>
  <si>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</si>
  <si>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</si>
  <si>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</si>
  <si>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</si>
  <si>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</si>
  <si>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</si>
  <si>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</si>
  <si>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</si>
  <si>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</si>
  <si>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</si>
  <si>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</si>
  <si>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</si>
  <si>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</si>
  <si>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</si>
  <si>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</si>
  <si>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</si>
  <si>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</si>
  <si>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</si>
  <si>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</si>
  <si>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</si>
  <si>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</si>
  <si>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</si>
  <si>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</si>
  <si>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</si>
  <si>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</si>
  <si>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</si>
  <si>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</si>
  <si>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</si>
  <si>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</si>
  <si>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</si>
  <si>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</si>
  <si>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</si>
  <si>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</si>
  <si>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</si>
  <si>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</si>
  <si>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</si>
  <si>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</si>
  <si>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</si>
  <si>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</si>
  <si>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</si>
  <si>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</si>
  <si>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</si>
  <si>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</si>
  <si>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</si>
  <si>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</si>
  <si>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</si>
  <si>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</si>
  <si>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</si>
  <si>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</si>
  <si>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</si>
  <si>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</si>
  <si>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</si>
  <si>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</si>
  <si>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</si>
  <si>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</si>
  <si>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</si>
  <si>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</si>
  <si>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</si>
  <si>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</si>
  <si>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</si>
  <si>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</si>
  <si>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</si>
  <si>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</si>
  <si>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</si>
  <si>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</si>
  <si>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</si>
  <si>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</si>
  <si>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</si>
  <si>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</si>
  <si>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</si>
  <si>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</si>
  <si>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</si>
  <si>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</si>
  <si>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</si>
  <si>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</si>
  <si>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</si>
  <si>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</si>
  <si>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</si>
  <si>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</si>
  <si>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</si>
  <si>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</si>
  <si>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</si>
  <si>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</si>
  <si>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</si>
  <si>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</si>
  <si>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</si>
  <si>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</si>
  <si>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</si>
  <si>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</si>
  <si>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</si>
  <si>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</si>
  <si>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</si>
  <si>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</si>
  <si>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</si>
  <si>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</si>
  <si>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</si>
  <si>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</si>
  <si>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</si>
  <si>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</si>
  <si>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</si>
  <si>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</si>
  <si>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</si>
  <si>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</si>
  <si>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</si>
  <si>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</si>
  <si>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</si>
  <si>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</si>
  <si>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</si>
  <si>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</si>
  <si>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</si>
  <si>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</si>
  <si>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</si>
  <si>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</si>
  <si>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</si>
  <si>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</si>
  <si>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</si>
  <si>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</si>
  <si>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</si>
  <si>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</si>
  <si>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</si>
  <si>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</si>
  <si>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</si>
  <si>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</si>
  <si>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</si>
  <si>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</si>
  <si>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</si>
  <si>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</si>
  <si>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</si>
  <si>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</si>
  <si>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</si>
  <si>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</si>
  <si>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</si>
  <si>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</si>
  <si>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</si>
  <si>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</si>
  <si>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</si>
  <si>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</si>
  <si>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</si>
  <si>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</si>
  <si>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</si>
  <si>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</si>
  <si>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</si>
  <si>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</si>
  <si>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</si>
  <si>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</si>
  <si>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</si>
  <si>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</si>
  <si>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</si>
  <si>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</si>
  <si>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</si>
  <si>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</si>
  <si>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</si>
  <si>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</si>
  <si>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</si>
  <si>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</si>
  <si>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</si>
  <si>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</si>
  <si>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</si>
  <si>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</si>
  <si>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</si>
  <si>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</si>
  <si>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</si>
  <si>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</si>
  <si>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</si>
  <si>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</si>
  <si>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</si>
  <si>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</si>
  <si>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</si>
  <si>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</si>
  <si>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</si>
  <si>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</si>
  <si>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</si>
  <si>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</si>
  <si>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</si>
  <si>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</si>
  <si>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</si>
  <si>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</si>
  <si>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</si>
  <si>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</si>
  <si>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</si>
  <si>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</si>
  <si>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</si>
  <si>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</si>
  <si>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</si>
  <si>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</si>
  <si>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</si>
  <si>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</si>
  <si>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</si>
  <si>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</si>
  <si>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</si>
  <si>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</si>
  <si>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</si>
  <si>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</si>
  <si>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</si>
  <si>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</si>
  <si>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</si>
  <si>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</si>
  <si>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</si>
  <si>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</si>
  <si>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</si>
  <si>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</si>
  <si>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</si>
  <si>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</si>
  <si>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</si>
  <si>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</si>
  <si>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</si>
  <si>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</si>
  <si>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</si>
  <si>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</si>
  <si>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</si>
  <si>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</si>
  <si>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</si>
  <si>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</si>
  <si>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</si>
  <si>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</si>
  <si>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</si>
  <si>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</si>
  <si>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</si>
  <si>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</si>
  <si>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</si>
  <si>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</si>
  <si>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</si>
  <si>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</si>
  <si>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</si>
  <si>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</si>
  <si>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</si>
  <si>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</si>
  <si>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</si>
  <si>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</si>
  <si>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</si>
  <si>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</si>
  <si>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</si>
  <si>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</si>
  <si>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</si>
  <si>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</si>
  <si>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</si>
  <si>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</si>
  <si>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</si>
  <si>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</si>
  <si>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</si>
  <si>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</si>
  <si>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</si>
  <si>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</si>
  <si>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</si>
  <si>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</si>
  <si>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</si>
  <si>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</si>
  <si>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</si>
  <si>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</si>
  <si>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</si>
  <si>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</si>
  <si>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</si>
  <si>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</si>
  <si>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</si>
  <si>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</si>
  <si>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</si>
  <si>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</si>
  <si>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</si>
  <si>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</si>
  <si>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</si>
  <si>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</si>
  <si>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</si>
  <si>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</si>
  <si>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</si>
  <si>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</si>
  <si>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</si>
  <si>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</si>
  <si>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</si>
  <si>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</si>
  <si>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</si>
  <si>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</si>
  <si>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</si>
  <si>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</si>
  <si>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</si>
  <si>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</si>
  <si>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</si>
  <si>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</si>
  <si>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</si>
  <si>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</si>
  <si>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</si>
  <si>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</si>
  <si>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</si>
  <si>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</si>
  <si>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</si>
  <si>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</si>
  <si>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</si>
  <si>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</si>
  <si>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</si>
  <si>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</si>
  <si>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</si>
  <si>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</si>
  <si>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</si>
  <si>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</si>
  <si>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</si>
  <si>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</si>
  <si>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</si>
  <si>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</si>
  <si>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</si>
  <si>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</si>
  <si>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</si>
  <si>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</si>
  <si>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</si>
  <si>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</si>
  <si>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</si>
  <si>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</si>
  <si>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</si>
  <si>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</si>
  <si>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</si>
  <si>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</si>
  <si>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</si>
  <si>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</si>
  <si>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</si>
  <si>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</si>
  <si>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</si>
  <si>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</si>
  <si>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</si>
  <si>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</si>
  <si>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</si>
  <si>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</si>
  <si>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</si>
  <si>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</si>
  <si>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</si>
  <si>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</si>
  <si>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</si>
  <si>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</si>
  <si>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</si>
  <si>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</si>
  <si>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</si>
  <si>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</si>
  <si>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</si>
  <si>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</si>
  <si>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</si>
  <si>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</si>
  <si>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</si>
  <si>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</si>
  <si>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</si>
  <si>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</si>
  <si>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</si>
  <si>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</si>
  <si>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</si>
  <si>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</si>
  <si>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</si>
  <si>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</si>
  <si>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</si>
  <si>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</si>
  <si>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</si>
  <si>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</si>
  <si>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</si>
  <si>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</si>
  <si>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</si>
  <si>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</si>
  <si>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</si>
  <si>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</si>
  <si>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</si>
  <si>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</si>
  <si>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</si>
  <si>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</si>
  <si>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</si>
  <si>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</si>
  <si>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</si>
  <si>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</si>
  <si>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</si>
  <si>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</si>
  <si>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</si>
  <si>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</si>
  <si>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</si>
  <si>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</si>
  <si>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</si>
  <si>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</si>
  <si>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</si>
  <si>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</si>
  <si>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</si>
  <si>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</si>
  <si>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</si>
  <si>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</si>
  <si>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</si>
  <si>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</si>
  <si>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</si>
  <si>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</si>
  <si>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</si>
  <si>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</si>
  <si>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</si>
  <si>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</si>
  <si>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</si>
  <si>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</si>
  <si>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</si>
  <si>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</si>
  <si>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</si>
  <si>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</si>
  <si>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</si>
  <si>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</si>
  <si>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</si>
  <si>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</si>
  <si>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</si>
  <si>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</si>
  <si>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</si>
  <si>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</si>
  <si>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</si>
  <si>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</si>
  <si>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</si>
  <si>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</si>
  <si>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</si>
  <si>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</si>
  <si>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</si>
  <si>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</si>
  <si>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</si>
  <si>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</si>
  <si>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</si>
  <si>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</si>
  <si>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</si>
  <si>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</si>
  <si>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</si>
  <si>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</si>
  <si>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</si>
  <si>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</si>
  <si>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</si>
  <si>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</si>
  <si>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</si>
  <si>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</si>
  <si>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</si>
  <si>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</si>
  <si>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</si>
  <si>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</si>
  <si>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</si>
  <si>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</si>
  <si>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</si>
  <si>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</si>
  <si>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</si>
  <si>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</si>
  <si>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</si>
  <si>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</si>
  <si>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</si>
  <si>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</si>
  <si>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</si>
  <si>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</si>
  <si>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</si>
  <si>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</si>
  <si>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</si>
  <si>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</si>
  <si>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</si>
  <si>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</si>
  <si>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</si>
  <si>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</si>
  <si>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</si>
  <si>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</si>
  <si>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</si>
  <si>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</si>
  <si>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</si>
  <si>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</si>
  <si>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</si>
  <si>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</si>
  <si>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</si>
  <si>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</si>
  <si>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</si>
  <si>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</si>
  <si>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</si>
  <si>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</si>
  <si>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</si>
  <si>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</si>
  <si>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</si>
  <si>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</si>
  <si>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</si>
  <si>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</si>
  <si>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</si>
  <si>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</si>
  <si>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</si>
  <si>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</si>
  <si>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</si>
  <si>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</si>
  <si>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</si>
  <si>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</si>
  <si>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</si>
  <si>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</si>
  <si>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</si>
  <si>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</si>
  <si>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</si>
  <si>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</si>
  <si>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</si>
  <si>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</si>
  <si>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</si>
  <si>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</si>
  <si>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</si>
  <si>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</si>
  <si>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</si>
  <si>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</si>
  <si>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</si>
  <si>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</si>
  <si>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</si>
  <si>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</si>
  <si>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</si>
  <si>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</si>
  <si>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</si>
  <si>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</si>
  <si>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</si>
  <si>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</si>
  <si>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</si>
  <si>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</si>
  <si>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</si>
  <si>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</si>
  <si>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</si>
  <si>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</si>
  <si>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</si>
  <si>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</si>
  <si>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</si>
  <si>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</si>
  <si>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</si>
  <si>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</si>
  <si>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</si>
  <si>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</si>
  <si>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</si>
  <si>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</si>
  <si>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</si>
  <si>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</si>
  <si>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</si>
  <si>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</si>
  <si>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</si>
  <si>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</si>
  <si>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</si>
  <si>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</si>
  <si>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</si>
  <si>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</si>
  <si>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</si>
  <si>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</si>
  <si>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</si>
  <si>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</si>
  <si>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</si>
  <si>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</si>
  <si>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</si>
  <si>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</si>
  <si>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</si>
  <si>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</si>
  <si>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</si>
  <si>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</si>
  <si>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</si>
  <si>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</si>
  <si>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</si>
  <si>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</si>
  <si>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</si>
  <si>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</si>
  <si>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</si>
  <si>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</si>
  <si>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</si>
  <si>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</si>
  <si>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</si>
  <si>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</si>
  <si>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</si>
  <si>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</si>
  <si>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</si>
  <si>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</si>
  <si>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</si>
  <si>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</si>
  <si>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</si>
  <si>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</si>
  <si>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</si>
  <si>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</si>
  <si>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</si>
  <si>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</si>
  <si>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</si>
  <si>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</si>
  <si>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</si>
  <si>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</si>
  <si>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</si>
  <si>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</si>
  <si>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</si>
  <si>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</si>
  <si>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</si>
  <si>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</si>
  <si>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</si>
  <si>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</si>
  <si>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</si>
  <si>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</si>
  <si>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</si>
  <si>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</si>
  <si>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</si>
  <si>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</si>
  <si>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</si>
  <si>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</si>
  <si>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</si>
  <si>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</si>
  <si>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</si>
  <si>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</si>
  <si>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</si>
  <si>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</si>
  <si>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</si>
  <si>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</si>
  <si>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</si>
  <si>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</si>
  <si>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</si>
  <si>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</si>
  <si>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</si>
  <si>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</si>
  <si>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</si>
  <si>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</si>
  <si>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</si>
  <si>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</si>
  <si>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</si>
  <si>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</si>
  <si>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</si>
  <si>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</si>
  <si>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</si>
  <si>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</si>
  <si>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</si>
  <si>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</si>
  <si>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</si>
  <si>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</si>
  <si>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</si>
  <si>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</si>
  <si>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</si>
  <si>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</si>
  <si>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</si>
  <si>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</si>
  <si>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</si>
  <si>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</si>
  <si>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</si>
  <si>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</si>
  <si>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</si>
  <si>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</si>
  <si>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</si>
  <si>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</si>
  <si>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</si>
  <si>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</si>
  <si>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</si>
  <si>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</si>
  <si>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</si>
  <si>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</si>
  <si>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</si>
  <si>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</si>
  <si>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</si>
  <si>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</si>
  <si>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</si>
  <si>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</si>
  <si>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</si>
  <si>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</si>
  <si>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</si>
  <si>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</si>
  <si>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</si>
  <si>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</si>
  <si>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</si>
  <si>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</si>
  <si>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</si>
  <si>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</si>
  <si>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</si>
  <si>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</si>
  <si>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</si>
  <si>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</si>
  <si>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</si>
  <si>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</si>
  <si>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</si>
  <si>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</si>
  <si>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</si>
  <si>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</si>
  <si>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</si>
  <si>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</si>
  <si>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</si>
  <si>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</si>
  <si>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</si>
  <si>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</si>
  <si>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</si>
  <si>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</si>
  <si>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</si>
  <si>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</si>
  <si>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</si>
  <si>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</si>
  <si>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</si>
  <si>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</si>
  <si>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</si>
  <si>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</si>
  <si>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</si>
  <si>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</si>
  <si>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</si>
  <si>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</si>
  <si>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</si>
  <si>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</si>
  <si>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</si>
  <si>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</si>
  <si>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</si>
  <si>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</si>
  <si>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</si>
  <si>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</si>
  <si>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</si>
  <si>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</si>
  <si>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</si>
  <si>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</si>
  <si>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</si>
  <si>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</si>
  <si>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</si>
  <si>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</si>
  <si>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</si>
  <si>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</si>
  <si>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</si>
  <si>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</si>
  <si>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</si>
  <si>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</si>
  <si>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</si>
  <si>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</si>
  <si>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</si>
  <si>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</si>
  <si>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</si>
  <si>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</si>
  <si>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</si>
  <si>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</si>
  <si>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</si>
  <si>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</si>
  <si>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</si>
  <si>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</si>
  <si>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</si>
  <si>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</si>
  <si>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</si>
  <si>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</si>
  <si>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</si>
  <si>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</si>
  <si>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</si>
  <si>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</si>
  <si>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</si>
  <si>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</si>
  <si>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</si>
  <si>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</si>
  <si>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</si>
  <si>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</si>
  <si>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</si>
  <si>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</si>
  <si>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</si>
  <si>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</si>
  <si>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</si>
  <si>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</si>
  <si>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</si>
  <si>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</si>
  <si>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</si>
  <si>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</si>
  <si>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</si>
  <si>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</si>
  <si>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</si>
  <si>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</si>
  <si>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</si>
  <si>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</si>
  <si>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</si>
  <si>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</si>
  <si>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</si>
  <si>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</si>
  <si>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</si>
  <si>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</si>
  <si>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</si>
  <si>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</si>
  <si>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</si>
  <si>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</si>
  <si>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</si>
  <si>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</si>
  <si>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</si>
  <si>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</si>
  <si>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</si>
  <si>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</si>
  <si>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</si>
  <si>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</si>
  <si>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</si>
  <si>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</si>
  <si>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</si>
  <si>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</si>
  <si>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</si>
  <si>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</si>
  <si>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</si>
  <si>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</si>
  <si>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</si>
  <si>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</si>
  <si>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</si>
  <si>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</si>
  <si>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</si>
  <si>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</si>
  <si>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</si>
  <si>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</si>
  <si>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</si>
  <si>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</si>
  <si>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</si>
  <si>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</si>
  <si>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</si>
  <si>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</si>
  <si>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</si>
  <si>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</si>
  <si>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</si>
  <si>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</si>
  <si>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</si>
  <si>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</si>
  <si>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</si>
  <si>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</si>
  <si>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</si>
  <si>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</si>
  <si>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</si>
  <si>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</si>
  <si>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</si>
  <si>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</si>
  <si>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</si>
  <si>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</si>
  <si>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</si>
  <si>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</si>
  <si>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</si>
  <si>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</si>
  <si>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</si>
  <si>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</si>
  <si>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</si>
  <si>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</si>
  <si>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</si>
  <si>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</si>
  <si>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</si>
  <si>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</si>
  <si>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</si>
  <si>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</si>
  <si>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</si>
  <si>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</si>
  <si>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</si>
  <si>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</si>
  <si>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</si>
  <si>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</si>
  <si>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</si>
  <si>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</si>
  <si>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</si>
  <si>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</si>
  <si>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</si>
  <si>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</si>
  <si>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</si>
  <si>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</si>
  <si>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</si>
  <si>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</si>
  <si>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</si>
  <si>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</si>
  <si>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</si>
  <si>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</si>
  <si>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</si>
  <si>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</si>
  <si>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</si>
  <si>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</si>
  <si>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</si>
  <si>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</si>
  <si>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</si>
  <si>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</si>
  <si>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</si>
  <si>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</si>
  <si>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</si>
  <si>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</si>
  <si>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</si>
  <si>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</si>
  <si>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</si>
  <si>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</si>
  <si>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</si>
  <si>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</si>
  <si>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</si>
  <si>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</si>
  <si>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</si>
  <si>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</si>
  <si>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</si>
  <si>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</si>
  <si>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</si>
  <si>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</si>
  <si>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</si>
  <si>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</si>
  <si>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</si>
  <si>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</si>
  <si>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</si>
  <si>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</si>
  <si>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</si>
  <si>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</si>
  <si>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</si>
  <si>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</si>
  <si>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</si>
  <si>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</si>
  <si>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</si>
  <si>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</si>
  <si>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</si>
  <si>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</si>
  <si>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</si>
  <si>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</si>
  <si>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</si>
  <si>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</si>
  <si>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</si>
  <si>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</si>
  <si>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</si>
  <si>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</si>
  <si>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</si>
  <si>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</si>
  <si>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</si>
  <si>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</si>
  <si>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</si>
  <si>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</si>
  <si>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</si>
  <si>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</si>
  <si>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</si>
  <si>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</si>
  <si>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</si>
  <si>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</si>
  <si>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</si>
  <si>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</si>
  <si>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</si>
  <si>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</si>
  <si>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</si>
  <si>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</si>
  <si>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</si>
  <si>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</si>
  <si>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</si>
  <si>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</si>
  <si>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</si>
  <si>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</si>
  <si>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</si>
  <si>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</si>
  <si>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</si>
  <si>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</si>
  <si>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</si>
  <si>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</si>
  <si>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</si>
  <si>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</si>
  <si>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</si>
  <si>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</si>
  <si>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</si>
  <si>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</si>
  <si>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</si>
  <si>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</si>
  <si>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</si>
  <si>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</si>
  <si>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</si>
  <si>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</si>
  <si>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</si>
  <si>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</si>
  <si>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</si>
  <si>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</si>
  <si>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</si>
  <si>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</si>
  <si>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</si>
  <si>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</si>
  <si>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</si>
  <si>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</si>
  <si>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</si>
  <si>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</si>
  <si>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</si>
  <si>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</si>
  <si>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</si>
  <si>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</si>
  <si>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</si>
  <si>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</si>
  <si>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</si>
  <si>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</si>
  <si>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</si>
  <si>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</si>
  <si>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</si>
  <si>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</si>
  <si>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</si>
  <si>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</si>
  <si>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</si>
  <si>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</si>
  <si>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</si>
  <si>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</si>
  <si>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</si>
  <si>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</si>
  <si>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</si>
  <si>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</si>
  <si>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</si>
  <si>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</si>
  <si>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</si>
  <si>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</si>
  <si>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</si>
  <si>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</si>
  <si>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</si>
  <si>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</si>
  <si>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</si>
  <si>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</si>
  <si>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</si>
  <si>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</si>
  <si>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</si>
  <si>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</si>
  <si>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</si>
  <si>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</si>
  <si>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</si>
  <si>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</si>
  <si>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</si>
  <si>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</si>
  <si>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</si>
  <si>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</si>
  <si>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</si>
  <si>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</si>
  <si>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</si>
  <si>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</si>
  <si>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</si>
  <si>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</si>
  <si>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</si>
  <si>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</si>
  <si>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</si>
  <si>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</si>
  <si>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</si>
  <si>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</si>
  <si>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</si>
  <si>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</si>
  <si>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</si>
  <si>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</si>
  <si>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</si>
  <si>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</si>
  <si>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</si>
  <si>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</si>
  <si>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</si>
  <si>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</si>
  <si>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</si>
  <si>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</si>
  <si>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</si>
  <si>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</si>
  <si>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</si>
  <si>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</si>
  <si>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</si>
  <si>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</si>
  <si>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</si>
  <si>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</si>
  <si>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</si>
  <si>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</si>
  <si>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</si>
  <si>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</si>
  <si>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</si>
  <si>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</si>
  <si>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</si>
  <si>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</si>
  <si>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</si>
  <si>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</si>
  <si>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</si>
  <si>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</si>
  <si>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</si>
  <si>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</si>
  <si>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</si>
  <si>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</si>
  <si>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</si>
  <si>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</si>
  <si>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</si>
  <si>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</si>
  <si>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</si>
  <si>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</si>
  <si>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</si>
  <si>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</si>
  <si>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</si>
  <si>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</si>
  <si>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</si>
  <si>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</si>
  <si>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</si>
  <si>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</si>
  <si>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</si>
  <si>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</si>
  <si>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</si>
  <si>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</si>
  <si>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</si>
  <si>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</si>
  <si>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</si>
  <si>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</si>
  <si>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</si>
  <si>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</si>
  <si>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</si>
  <si>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</si>
  <si>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</si>
  <si>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</si>
  <si>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</si>
  <si>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</si>
  <si>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</si>
  <si>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</si>
  <si>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</si>
  <si>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</si>
  <si>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</si>
  <si>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</si>
  <si>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</si>
  <si>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</si>
  <si>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</si>
  <si>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</si>
  <si>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</si>
  <si>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</si>
  <si>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</si>
  <si>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</si>
  <si>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</si>
  <si>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</si>
  <si>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</si>
  <si>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</si>
  <si>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</si>
  <si>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</si>
  <si>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</si>
  <si>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</si>
  <si>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</si>
  <si>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</si>
  <si>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</si>
  <si>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</si>
  <si>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</si>
  <si>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</si>
  <si>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</si>
  <si>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</si>
  <si>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</si>
  <si>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</si>
  <si>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</si>
  <si>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</si>
  <si>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</si>
  <si>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</si>
  <si>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</si>
  <si>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</si>
  <si>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</si>
  <si>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</si>
  <si>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</si>
  <si>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</si>
  <si>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</si>
  <si>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</si>
  <si>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</si>
  <si>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</si>
  <si>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</si>
  <si>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</si>
  <si>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</si>
  <si>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</si>
  <si>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</si>
  <si>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</si>
  <si>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</si>
  <si>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</si>
  <si>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</si>
  <si>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</si>
  <si>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</si>
  <si>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</si>
  <si>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</si>
  <si>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</si>
  <si>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</si>
  <si>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</si>
  <si>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</si>
  <si>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</si>
  <si>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</si>
  <si>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</si>
  <si>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</si>
  <si>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</si>
  <si>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</si>
  <si>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</si>
  <si>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</si>
  <si>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</si>
  <si>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</si>
  <si>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</si>
  <si>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</si>
  <si>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</si>
  <si>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</si>
  <si>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</si>
  <si>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</si>
  <si>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</si>
  <si>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</si>
  <si>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</si>
  <si>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</si>
  <si>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</si>
  <si>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</si>
  <si>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</si>
  <si>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</si>
  <si>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</si>
  <si>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</si>
  <si>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</si>
  <si>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</si>
  <si>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</si>
  <si>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</si>
  <si>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</si>
  <si>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</si>
  <si>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</si>
  <si>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</si>
  <si>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</si>
  <si>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</si>
  <si>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</si>
  <si>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</si>
  <si>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</si>
  <si>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</si>
  <si>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</si>
  <si>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</si>
  <si>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</si>
  <si>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</si>
  <si>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</si>
  <si>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</si>
  <si>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</si>
  <si>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</si>
  <si>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</si>
  <si>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</si>
  <si>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</si>
  <si>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</si>
  <si>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</si>
  <si>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</si>
  <si>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</si>
  <si>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</si>
  <si>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</si>
  <si>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</si>
  <si>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</si>
  <si>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</si>
  <si>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</si>
  <si>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</si>
  <si>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</si>
  <si>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</si>
  <si>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</si>
  <si>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</si>
  <si>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</si>
  <si>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</si>
  <si>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</si>
  <si>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</si>
  <si>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</si>
  <si>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</si>
  <si>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</si>
  <si>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</si>
  <si>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</si>
  <si>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</si>
  <si>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</si>
  <si>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</si>
  <si>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</si>
  <si>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</si>
  <si>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</si>
  <si>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</si>
  <si>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</si>
  <si>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</si>
  <si>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</si>
  <si>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</si>
  <si>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</si>
  <si>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</si>
  <si>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</si>
  <si>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</si>
  <si>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</si>
  <si>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</si>
  <si>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</si>
  <si>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</si>
  <si>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</si>
  <si>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</si>
  <si>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</si>
  <si>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</si>
  <si>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</si>
  <si>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</si>
  <si>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</si>
  <si>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</si>
  <si>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</si>
  <si>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</si>
  <si>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</si>
  <si>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</si>
  <si>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</si>
  <si>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</si>
  <si>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</si>
  <si>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</si>
  <si>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</si>
  <si>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</si>
  <si>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</si>
  <si>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</si>
  <si>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</si>
  <si>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</si>
  <si>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</si>
  <si>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</si>
  <si>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</si>
  <si>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</si>
  <si>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</si>
  <si>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</si>
  <si>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</si>
  <si>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</si>
  <si>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</si>
  <si>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</si>
  <si>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</si>
  <si>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</si>
  <si>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</si>
  <si>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</si>
  <si>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</si>
  <si>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</si>
  <si>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</si>
  <si>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</si>
  <si>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</si>
  <si>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</si>
  <si>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</si>
  <si>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</si>
  <si>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</si>
  <si>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</si>
  <si>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</si>
  <si>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</si>
  <si>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</si>
  <si>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</si>
  <si>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</si>
  <si>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</si>
  <si>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</si>
  <si>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</si>
  <si>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</si>
  <si>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</si>
  <si>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</si>
  <si>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</si>
  <si>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</si>
  <si>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</si>
  <si>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</si>
  <si>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</si>
  <si>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</si>
  <si>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</si>
  <si>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</si>
  <si>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</si>
  <si>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</si>
  <si>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</si>
  <si>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</si>
  <si>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</si>
  <si>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</si>
  <si>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</si>
  <si>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</si>
  <si>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</si>
  <si>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</si>
  <si>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</si>
  <si>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</si>
  <si>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</si>
  <si>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</si>
  <si>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</si>
  <si>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</si>
  <si>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</si>
  <si>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</si>
  <si>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</si>
  <si>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</si>
  <si>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</si>
  <si>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</si>
  <si>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</si>
  <si>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</si>
  <si>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</si>
  <si>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</si>
  <si>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</si>
  <si>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</si>
  <si>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</si>
  <si>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</si>
  <si>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</si>
  <si>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</si>
  <si>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</si>
  <si>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</si>
  <si>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</si>
  <si>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</si>
  <si>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</si>
  <si>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</si>
  <si>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</si>
  <si>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</si>
  <si>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</si>
  <si>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</si>
  <si>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</si>
  <si>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</si>
  <si>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</si>
  <si>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</si>
  <si>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</si>
  <si>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</si>
  <si>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</si>
  <si>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</si>
  <si>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</si>
  <si>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</si>
  <si>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</si>
  <si>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</si>
  <si>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</si>
  <si>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</si>
  <si>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</si>
  <si>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</si>
  <si>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</si>
  <si>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</si>
  <si>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</si>
  <si>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</si>
  <si>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</si>
  <si>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</si>
  <si>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</si>
  <si>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</si>
  <si>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</si>
  <si>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</si>
  <si>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</si>
  <si>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</si>
  <si>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</si>
  <si>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</si>
  <si>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</si>
  <si>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</si>
  <si>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</si>
  <si>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</si>
  <si>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</si>
  <si>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</si>
  <si>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</si>
  <si>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</si>
  <si>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</si>
  <si>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</si>
  <si>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</si>
  <si>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</si>
  <si>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</si>
  <si>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</si>
  <si>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</si>
  <si>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</si>
  <si>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</si>
  <si>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</si>
  <si>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</si>
  <si>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</si>
  <si>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</si>
  <si>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</si>
  <si>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</si>
  <si>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</si>
  <si>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</si>
  <si>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</si>
  <si>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</si>
  <si>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</si>
  <si>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</si>
  <si>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</si>
  <si>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</si>
  <si>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</si>
  <si>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</si>
  <si>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</si>
  <si>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</si>
  <si>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</si>
  <si>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</si>
  <si>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</si>
  <si>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</si>
  <si>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</si>
  <si>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</si>
  <si>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</si>
  <si>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</si>
  <si>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</si>
  <si>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</si>
  <si>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</si>
  <si>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</si>
  <si>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</si>
  <si>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</si>
  <si>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</si>
  <si>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</si>
  <si>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</si>
  <si>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</si>
  <si>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</si>
  <si>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</si>
  <si>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</si>
  <si>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</si>
  <si>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</si>
  <si>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</si>
  <si>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</si>
  <si>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</si>
  <si>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</si>
  <si>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</si>
  <si>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</si>
  <si>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</si>
  <si>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</si>
  <si>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</si>
  <si>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</si>
  <si>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</si>
  <si>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</si>
  <si>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</si>
  <si>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</si>
  <si>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</si>
  <si>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</si>
  <si>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</si>
  <si>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</si>
  <si>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</si>
  <si>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</si>
  <si>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</si>
  <si>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</si>
  <si>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</si>
  <si>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</si>
  <si>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</si>
  <si>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</si>
  <si>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</si>
  <si>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</si>
  <si>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</si>
  <si>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</si>
  <si>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</si>
  <si>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</si>
  <si>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</si>
  <si>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</si>
  <si>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</si>
  <si>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</si>
  <si>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</si>
  <si>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</si>
  <si>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</si>
  <si>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</si>
  <si>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</si>
  <si>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</si>
  <si>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</si>
  <si>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</si>
  <si>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</si>
  <si>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</si>
  <si>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</si>
  <si>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</si>
  <si>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</si>
  <si>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</si>
  <si>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</si>
  <si>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</si>
  <si>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</si>
  <si>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</si>
  <si>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</si>
  <si>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</si>
  <si>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</si>
  <si>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</si>
  <si>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</si>
  <si>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</si>
  <si>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</si>
  <si>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</si>
  <si>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</si>
  <si>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</si>
  <si>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</si>
  <si>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</si>
  <si>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</si>
  <si>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</si>
  <si>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</si>
  <si>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</si>
  <si>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</si>
  <si>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</si>
  <si>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</si>
  <si>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</si>
  <si>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</si>
  <si>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</si>
  <si>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</si>
  <si>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</si>
  <si>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</si>
  <si>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</si>
  <si>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</si>
  <si>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</si>
  <si>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</si>
  <si>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</si>
  <si>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</si>
  <si>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</si>
  <si>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</si>
  <si>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</si>
  <si>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</si>
  <si>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</si>
  <si>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</si>
  <si>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</si>
  <si>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</si>
  <si>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</si>
  <si>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</si>
  <si>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</si>
  <si>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</si>
  <si>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</si>
  <si>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</si>
  <si>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</si>
  <si>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</si>
  <si>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</si>
  <si>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</si>
  <si>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</si>
  <si>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</si>
  <si>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</si>
  <si>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</si>
  <si>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</si>
  <si>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</si>
  <si>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</si>
  <si>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</si>
  <si>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</si>
  <si>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</si>
  <si>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</si>
  <si>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</si>
  <si>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</si>
  <si>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</si>
  <si>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</si>
  <si>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</si>
  <si>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</si>
  <si>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</si>
  <si>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</si>
  <si>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</si>
  <si>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</si>
  <si>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</si>
  <si>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</si>
  <si>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</si>
  <si>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</si>
  <si>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</si>
  <si>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</si>
  <si>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</si>
  <si>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</si>
  <si>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</si>
  <si>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</si>
  <si>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</si>
  <si>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</si>
  <si>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</si>
  <si>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</si>
  <si>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</si>
  <si>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</si>
  <si>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</si>
  <si>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</si>
  <si>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</si>
  <si>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</si>
  <si>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</si>
  <si>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</si>
  <si>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</si>
  <si>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</si>
  <si>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</si>
  <si>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</si>
  <si>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</si>
  <si>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</si>
  <si>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</si>
  <si>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</si>
  <si>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</si>
  <si>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</si>
  <si>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</si>
  <si>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</si>
  <si>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</si>
  <si>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</si>
  <si>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</si>
  <si>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</si>
  <si>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</si>
  <si>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</si>
  <si>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</si>
  <si>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</si>
  <si>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</si>
  <si>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</si>
  <si>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</si>
  <si>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</si>
  <si>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</si>
  <si>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</si>
  <si>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</si>
  <si>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</si>
  <si>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</si>
  <si>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</si>
  <si>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</si>
  <si>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</si>
  <si>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</si>
  <si>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</si>
  <si>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</si>
  <si>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</si>
  <si>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</si>
  <si>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</si>
  <si>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</si>
  <si>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</si>
  <si>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</si>
  <si>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</si>
  <si>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</si>
  <si>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</si>
  <si>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</si>
  <si>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</si>
  <si>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</si>
  <si>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</si>
  <si>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</si>
  <si>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</si>
  <si>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</si>
  <si>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</si>
  <si>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</si>
  <si>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</si>
  <si>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</si>
  <si>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</si>
  <si>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</si>
  <si>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</si>
  <si>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</si>
  <si>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</si>
  <si>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</si>
  <si>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</si>
  <si>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</si>
  <si>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</si>
  <si>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</si>
  <si>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</si>
  <si>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</si>
  <si>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</si>
  <si>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</si>
  <si>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</si>
  <si>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</si>
  <si>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</si>
  <si>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</si>
  <si>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</si>
  <si>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</si>
  <si>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</si>
  <si>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</si>
  <si>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</si>
  <si>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</si>
  <si>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</si>
  <si>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</si>
  <si>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</si>
  <si>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</si>
  <si>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</si>
  <si>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</si>
  <si>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</si>
  <si>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</si>
  <si>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</si>
  <si>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</si>
  <si>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</si>
  <si>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</si>
  <si>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</si>
  <si>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</si>
  <si>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</si>
  <si>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</si>
  <si>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</si>
  <si>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</si>
  <si>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</si>
  <si>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</si>
  <si>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</si>
  <si>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</si>
  <si>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</si>
  <si>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</si>
  <si>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</si>
  <si>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</si>
  <si>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</si>
  <si>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</si>
  <si>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</si>
  <si>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</si>
  <si>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</si>
  <si>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</si>
  <si>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</si>
  <si>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</si>
  <si>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</si>
  <si>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</si>
  <si>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</si>
  <si>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</si>
  <si>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</si>
  <si>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</si>
  <si>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</si>
  <si>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</si>
  <si>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</si>
  <si>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</si>
  <si>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</si>
  <si>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</si>
  <si>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</si>
  <si>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</si>
  <si>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</si>
  <si>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</si>
  <si>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</si>
  <si>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</si>
  <si>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</si>
  <si>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</si>
  <si>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</si>
  <si>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</si>
  <si>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</si>
  <si>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</si>
  <si>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</si>
  <si>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</si>
  <si>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</si>
  <si>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</si>
  <si>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</si>
  <si>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</si>
  <si>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</si>
  <si>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</si>
  <si>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</si>
  <si>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</si>
  <si>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</si>
  <si>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</si>
  <si>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</si>
  <si>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</si>
  <si>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</si>
  <si>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</si>
  <si>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</si>
  <si>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</si>
  <si>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</si>
  <si>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</si>
  <si>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</si>
  <si>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</si>
  <si>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</si>
  <si>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</si>
  <si>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</si>
  <si>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</si>
  <si>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</si>
  <si>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</si>
  <si>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</si>
  <si>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</si>
  <si>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</si>
  <si>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</si>
  <si>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</si>
  <si>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</si>
  <si>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</si>
  <si>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</si>
  <si>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</si>
  <si>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</si>
  <si>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</si>
  <si>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</si>
  <si>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</si>
  <si>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</si>
  <si>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</si>
  <si>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</si>
  <si>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</si>
  <si>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</si>
  <si>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</si>
  <si>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</si>
  <si>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</si>
  <si>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</si>
  <si>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</si>
  <si>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</si>
  <si>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</si>
  <si>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</si>
  <si>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</si>
  <si>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</si>
  <si>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</si>
  <si>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</si>
  <si>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</si>
  <si>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</si>
  <si>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</si>
  <si>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</si>
  <si>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</si>
  <si>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</si>
  <si>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</si>
  <si>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</si>
  <si>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</si>
  <si>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</si>
  <si>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</si>
  <si>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</si>
  <si>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</si>
  <si>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</si>
  <si>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</si>
  <si>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</si>
  <si>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</si>
  <si>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</si>
  <si>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</si>
  <si>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</si>
  <si>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</si>
  <si>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</si>
  <si>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</si>
  <si>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</si>
  <si>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</si>
  <si>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</si>
  <si>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</si>
  <si>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</si>
  <si>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</si>
  <si>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</si>
  <si>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</si>
  <si>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</si>
  <si>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</si>
  <si>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</si>
  <si>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</si>
  <si>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</si>
  <si>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</si>
  <si>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</si>
  <si>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</si>
  <si>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</si>
  <si>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</si>
  <si>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</si>
  <si>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</si>
  <si>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</si>
  <si>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</si>
  <si>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</si>
  <si>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</si>
  <si>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</si>
  <si>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</si>
  <si>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</si>
  <si>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</si>
  <si>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</si>
  <si>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</si>
  <si>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</si>
  <si>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</si>
  <si>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</si>
  <si>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</si>
  <si>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</si>
  <si>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</si>
  <si>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</si>
  <si>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</si>
  <si>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</si>
  <si>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</si>
  <si>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</si>
  <si>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</si>
  <si>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</si>
  <si>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</si>
  <si>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</si>
  <si>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</si>
  <si>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</si>
  <si>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</si>
  <si>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</si>
  <si>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</si>
  <si>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</si>
  <si>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</si>
  <si>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</si>
  <si>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</si>
  <si>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</si>
  <si>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</si>
  <si>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</si>
  <si>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</si>
  <si>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</si>
  <si>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</si>
  <si>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</si>
  <si>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</si>
  <si>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</si>
  <si>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</si>
  <si>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</si>
  <si>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</si>
  <si>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</si>
  <si>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</si>
  <si>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</si>
  <si>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</si>
  <si>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</si>
  <si>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</si>
  <si>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</si>
  <si>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</si>
  <si>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</si>
  <si>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</si>
  <si>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</si>
  <si>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</si>
  <si>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</si>
  <si>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</si>
  <si>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</si>
  <si>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</si>
  <si>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</si>
  <si>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</si>
  <si>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</si>
  <si>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</si>
  <si>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</si>
  <si>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</si>
  <si>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</si>
  <si>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</si>
  <si>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</si>
  <si>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</si>
  <si>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</si>
  <si>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</si>
  <si>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</si>
  <si>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</si>
  <si>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</si>
  <si>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</si>
  <si>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</si>
  <si>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</si>
  <si>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</si>
  <si>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</si>
  <si>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</si>
  <si>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</si>
  <si>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</si>
  <si>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</si>
  <si>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</si>
  <si>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</si>
  <si>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</si>
  <si>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</si>
  <si>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</si>
  <si>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</si>
  <si>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</si>
  <si>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</si>
  <si>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</si>
  <si>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</si>
  <si>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</si>
  <si>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</si>
  <si>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</si>
  <si>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</si>
  <si>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</si>
  <si>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</si>
  <si>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</si>
  <si>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</si>
  <si>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</si>
  <si>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</si>
  <si>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</si>
  <si>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</si>
  <si>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</si>
  <si>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</si>
  <si>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</si>
  <si>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</si>
  <si>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</si>
  <si>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</si>
  <si>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</si>
  <si>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</si>
  <si>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</si>
  <si>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</si>
  <si>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</si>
  <si>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</si>
  <si>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</si>
  <si>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</si>
  <si>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</si>
  <si>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</si>
  <si>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</si>
  <si>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</si>
  <si>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</si>
  <si>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</si>
  <si>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</si>
  <si>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</si>
  <si>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</si>
  <si>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</si>
  <si>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</si>
  <si>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</si>
  <si>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</si>
  <si>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</si>
  <si>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</si>
  <si>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</si>
  <si>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</si>
  <si>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</si>
  <si>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</si>
  <si>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</si>
  <si>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</si>
  <si>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</si>
  <si>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</si>
  <si>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</si>
  <si>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</si>
  <si>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</si>
  <si>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</si>
  <si>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</si>
  <si>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</si>
  <si>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</si>
  <si>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</si>
  <si>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</si>
  <si>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</si>
  <si>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</si>
  <si>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</si>
  <si>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</si>
  <si>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</si>
  <si>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</si>
  <si>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</si>
  <si>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</si>
  <si>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</si>
  <si>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</si>
  <si>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</si>
  <si>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</si>
  <si>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</si>
  <si>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</si>
  <si>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</si>
  <si>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</si>
  <si>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</si>
  <si>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</si>
  <si>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</si>
  <si>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</si>
  <si>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</si>
  <si>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</si>
  <si>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</si>
  <si>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</si>
  <si>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</si>
  <si>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</si>
  <si>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</si>
  <si>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</si>
  <si>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</si>
  <si>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</si>
  <si>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</si>
  <si>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</si>
  <si>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</si>
  <si>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</si>
  <si>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</si>
  <si>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</si>
  <si>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</si>
  <si>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</si>
  <si>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</si>
  <si>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</si>
  <si>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</si>
  <si>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</si>
  <si>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</si>
  <si>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</si>
  <si>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</si>
  <si>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</si>
  <si>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</si>
  <si>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</si>
  <si>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</si>
  <si>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</si>
  <si>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</si>
  <si>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</si>
  <si>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</si>
  <si>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</si>
  <si>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</si>
  <si>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</si>
  <si>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</si>
  <si>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</si>
  <si>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</si>
  <si>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</si>
  <si>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</si>
  <si>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</si>
  <si>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</si>
  <si>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</si>
  <si>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</si>
  <si>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</si>
  <si>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</si>
  <si>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</si>
  <si>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</si>
  <si>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</si>
  <si>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</si>
  <si>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</si>
  <si>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</si>
  <si>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</si>
  <si>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</si>
  <si>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</si>
  <si>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</si>
  <si>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</si>
  <si>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</si>
  <si>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</si>
  <si>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</si>
  <si>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</si>
  <si>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</si>
  <si>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</si>
  <si>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</si>
  <si>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</si>
  <si>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</si>
  <si>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</si>
  <si>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</si>
  <si>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</si>
  <si>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</si>
  <si>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</si>
  <si>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</si>
  <si>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</si>
  <si>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</si>
  <si>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</si>
  <si>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</si>
  <si>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</si>
  <si>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</si>
  <si>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</si>
  <si>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</si>
  <si>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</si>
  <si>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</si>
  <si>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</si>
  <si>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</si>
  <si>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</si>
  <si>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</si>
  <si>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</si>
  <si>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</si>
  <si>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</si>
  <si>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</si>
  <si>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</si>
  <si>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</si>
  <si>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</si>
  <si>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</si>
  <si>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</si>
  <si>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</si>
  <si>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</si>
  <si>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</si>
  <si>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</si>
  <si>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</si>
  <si>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</si>
  <si>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</si>
  <si>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</si>
  <si>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</si>
  <si>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</si>
  <si>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</si>
  <si>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</si>
  <si>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</si>
  <si>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</si>
  <si>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</si>
  <si>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</si>
  <si>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</si>
  <si>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</si>
  <si>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</si>
  <si>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</si>
  <si>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</si>
  <si>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</si>
  <si>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</si>
  <si>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</si>
  <si>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</si>
  <si>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</si>
  <si>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</si>
  <si>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</si>
  <si>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</si>
  <si>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</si>
  <si>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</si>
  <si>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</si>
  <si>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 xml:space="preserve"> PCM-20250215-00000830 </t>
  </si>
  <si>
    <t>LTE site still down and  site located in aramco area access issue need special permission</t>
  </si>
  <si>
    <t>PCM-20251009-00000483</t>
  </si>
  <si>
    <t>access road issue</t>
  </si>
  <si>
    <t>PCM-20251009-00000522</t>
  </si>
  <si>
    <t xml:space="preserve">45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</si>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</sst>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F6" sqref="F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276.44269085647829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4.9634953706117813E-2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9.1259259279468097E-3</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45939.391116666666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45939.391116666666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45939.391116666666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45939.391116666666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45939.391116666666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45939.391116666666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45939.391116666666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45939.391116666666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45939.391116666666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45939.391116666666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45939.391116666666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45939.391116666666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45939.391116666666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45939.391116666666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45939.391116666666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45939.391116666666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45939.391116666666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45939.391116666666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45939.391116666666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45939.391116666666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45939.391116666666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45939.391116666666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45939.391116666666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45939.391116666666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45939.391116666666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45939.391116666666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45939.391116666666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45939.391116666666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45939.391116666666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45939.391116666666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45939.391116666666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45939.391116666666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45939.391116666666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45939.391116666666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45939.391116666666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45939.391116666666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45939.391116666666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45939.391116666666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45939.391116666666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45939.391116666666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45939.391116666666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45939.391116666666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45939.391116666666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45939.391116666666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45939.391116666666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45939.391116666666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45939.391116666666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45939.391116666666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45939.391116666666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45939.391116666666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45939.391116666666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45939.391116666666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45939.391116666666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45939.391116666666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45939.391116666666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45939.391116666666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45939.391116666666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45939.391116666666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45939.391116666666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45939.391116666666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45939.391116666666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45939.391116666666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45939.391116666666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45939.391116666666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45939.391116666666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45939.391116666666</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CC6607A0-6E65-4F2F-8A60-9F6D24866DB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132.66403344907303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114.39127881944296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15178</v>
      </c>
      <c r="E6" s="120" t="s">
        <v>38964</v>
      </c>
      <c r="F6" s="121">
        <v>45939.365428240744</v>
      </c>
      <c r="G6" s="122">
        <f ca="1">IFERROR(NOW()-F6,"-")</f>
        <v>2.5688425921543967E-2</v>
      </c>
      <c r="H6" s="121">
        <v>45939.361956018518</v>
      </c>
      <c r="I6" s="18" t="str">
        <f>IFERROR(VLOOKUP(D6,DB!A:F,6,0),"")</f>
        <v>SCECO</v>
      </c>
      <c r="J6" s="18" t="str">
        <f>IFERROR(VLOOKUP(D6,DB!A:G,7,0),"")</f>
        <v>Good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45939.391116666666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45939.391116666666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45939.391116666666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45939.391116666666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45939.391116666666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45939.391116666666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45939.391116666666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45939.391116666666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45939.391116666666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45939.391116666666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45939.391116666666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45939.391116666666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45939.391116666666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45939.391116666666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45939.391116666666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45939.391116666666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45939.391116666666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45939.391116666666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45939.391116666666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45939.391116666666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45939.391116666666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45939.391116666666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45939.391116666666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45939.391116666666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45939.391116666666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45939.391116666666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45939.391116666666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45939.391116666666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45939.391116666666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45939.391116666666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45939.391116666666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45939.391116666666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45939.391116666666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45939.391116666666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45939.391116666666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45939.391116666666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45939.391116666666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45939.391116666666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45939.391116666666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45939.391116666666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45939.391116666666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45939.391116666666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45939.391116666666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45939.391116666666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45939.391116666666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45939.391116666666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45939.391116666666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45939.391116666666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45939.391116666666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45939.391116666666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45939.391116666666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45939.391116666666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45939.391116666666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45939.391116666666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45939.391116666666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45939.391116666666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45939.391116666666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45939.391116666666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45939.391116666666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45939.391116666666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45939.391116666666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45939.391116666666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45939.391116666666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45939.391116666666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45939.391116666666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45939.391116666666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45939.391116666666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45939.391116666666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45939.391116666666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45939.391116666666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45939.391116666666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45939.391116666666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45939.391116666666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45939.391116666666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45939.391116666666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45939.391116666666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45939.391116666666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45939.391116666666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45939.391116666666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45939.391116666666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45939.391116666666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45939.391116666666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45939.391116666666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45939.391116666666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45939.391116666666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45939.391116666666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45939.391116666666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45939.391116666666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45939.391116666666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45939.391116666666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45939.391116666666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45939.391116666666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45939.391116666666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45939.391116666666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45939.391116666666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45939.391116666666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45939.391116666666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45939.391116666666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45939.391116666666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45939.391116666666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45939.391116666666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45939.391116666666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45939.391116666666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45939.391116666666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45939.391116666666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45939.391116666666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45939.391116666666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45939.391116666666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45939.391116666666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45939.391116666666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45939.391116666666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45939.391116666666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45939.391116666666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45939.391116666666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45939.391116666666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45939.391116666666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45939.391116666666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45939.391116666666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45939.391116666666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45939.391116666666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45939.391116666666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45939.391116666666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45939.391116666666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45939.391116666666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45939.391116666666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45939.391116666666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45939.391116666666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45939.391116666666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45939.391116666666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45939.391116666666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45939.391116666666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45939.391116666666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45939.391116666666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45939.391116666666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45939.391116666666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45939.391116666666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45939.391116666666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45939.391116666666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45939.391116666666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45939.391116666666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45939.391116666666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45939.391116666666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45939.391116666666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45939.391116666666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45939.391116666666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45939.391116666666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45939.391116666666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45939.391116666666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45939.391116666666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45939.391116666666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45939.391116666666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45939.391116666666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45939.391116666666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45939.391116666666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45939.391116666666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45939.391116666666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45939.391116666666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45939.391116666666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45939.391116666666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45939.391116666666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45939.391116666666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45939.391116666666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45939.391116666666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45939.391116666666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45939.391116666666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45939.391116666666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45939.391116666666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45939.391116666666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45939.391116666666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45939.391116666666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45939.391116666666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45939.391116666666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45939.391116666666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45939.391116666666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45939.391116666666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45939.391116666666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45939.391116666666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45939.391116666666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45939.391116666666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45939.391116666666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45939.391116666666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45939.391116666666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45939.391116666666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45939.391116666666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45939.391116666666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45939.391116666666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45939.391116666666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45939.391116666666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45939.391116666666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45939.391116666666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45939.391116666666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45939.391116666666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45939.391116666666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45939.391116666666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45939.391116666666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45939.391116666666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45939.391116666666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45939.391116666666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45939.391116782404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45939.391116782404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45939.391116782404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45939.391116782404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45939.391116782404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45939.391116782404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45939.391116782404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45939.391116782404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45939.391116782404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45939.391116782404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45939.391116782404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45939.391116782404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45939.391116782404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45939.391116782404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45939.391116782404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45939.391116782404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45939.391116782404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45939.391116782404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45939.391116782404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45939.391116782404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45939.391116782404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45939.391116782404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45939.391116782404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45939.391116782404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45939.391116782404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45939.391116782404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45939.391116782404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45939.391116782404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45939.391116782404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45939.391116782404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45939.391116782404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45939.391116782404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45939.391116782404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45939.391116782404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45939.391116782404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45939.391116782404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45939.391116782404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45939.391116782404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45939.391116782404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45939.391116782404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45939.391116782404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45939.391116782404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45939.391116782404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45939.391116782404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45939.391116782404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45939.391116782404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45939.391116782404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45939.391116782404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45939.391116782404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45939.391116782404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45939.391116782404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45939.391116782404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45939.391116782404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45939.391116782404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45939.391116782404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45939.391116782404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45939.391116782404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45939.391116782404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45939.391116782404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45939.391116782404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45939.391116782404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45939.391116782404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45939.391116782404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45939.391116782404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45939.391116782404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45939.391116782404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45939.391116782404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45939.391116782404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45939.391116782404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45939.391116782404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45939.391116782404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45939.391116782404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45939.391116782404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45939.391116782404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45939.391116782404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45939.391116782404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45939.391116782404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45939.391116782404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45939.391116782404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45939.391116782404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45939.391116782404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45939.391116782404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45939.391116782404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45939.391116782404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45939.391116782404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45939.391116782404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45939.391116782404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45939.391116782404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45939.391116782404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45939.391116782404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45939.391116782404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45939.391116782404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45939.391116782404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45939.391116782404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45939.391116782404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45939.391116782404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45939.391116782404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45939.391116782404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45939.391116782404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45939.391116782404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45939.391116782404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45939.391116782404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45939.391116782404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45939.391116782404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45939.391116782404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45939.391116782404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45939.391116782404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45939.391116782404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45939.391116782404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45939.391116782404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45939.391116782404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45939.391116782404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45939.391116782404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45939.391116782404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45939.391116782404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45939.391116782404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45939.391116782404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45939.391116782404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45939.391116782404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45939.391116782404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45939.391116782404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45939.391116782404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45939.391116782404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45939.391116782404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45939.391116782404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45939.391116782404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45939.391116782404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45939.391116782404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45939.391116782404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45939.391116782404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45939.391116782404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45939.391116782404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45939.391116782404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45939.391116782404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45939.391116782404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45939.391116782404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45939.391116782404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45939.391116782404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45939.391116782404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45939.391116782404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45939.391116782404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45939.391116782404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45939.391116782404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45939.391116782404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45939.391116782404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45939.391116782404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45939.391116782404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45939.391116782404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45939.391116782404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45939.391116782404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45939.391116782404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45939.391116782404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45939.391116782404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45939.391116782404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45939.391116782404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45939.391116782404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45939.391116782404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45939.391116782404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45939.391116782404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45939.391116782404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45939.391116782404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45939.391116782404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45939.391116782404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45939.391116782404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45939.391116782404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45939.391116782404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45939.391116782404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45939.391116782404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45939.391116782404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45939.391116782404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45939.391116782404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45939.391116782404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45939.391116782404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45939.391116782404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45939.391116782404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45939.391116782404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45939.391116782404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45939.391116782404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45939.391116782404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45939.391116782404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45939.391116782404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45939.391116782404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45939.391116782404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45939.391116782404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45939.391116782404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45939.391116782404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45939.391116782404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45939.391116782404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45939.391116782404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45939.391116782404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45939.391116782404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45939.391116782404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45939.391116782404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45939.391116782404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45939.391116782404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45939.391116782404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45939.391116782404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45939.391116782404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45939.391116782404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45939.391116782404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45939.391116782404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45939.391116782404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45939.391116782404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45939.391116782404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45939.391116782404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45939.391116782404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45939.391116782404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45939.391116782404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45939.391116782404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45939.391116782404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45939.391116782404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45939.391116782404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45939.391116782404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45939.391116782404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45939.391116782404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45939.391116782404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45939.391116782404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45939.391116782404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45939.391116782404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45939.391116782404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45939.391116782404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45939.391116782404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45939.391116782404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45939.391116782404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45939.391116782404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45939.391116782404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45939.391116782404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45939.391116782404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45939.391116782404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45939.391116782404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45939.391116782404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45939.391116782404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45939.391116782404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45939.391116782404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45939.391116782404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45939.391116782404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45939.391116782404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45939.391116782404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45939.391116782404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45939.391116782404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45939.391116782404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45939.391116782404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45939.391116782404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45939.391116782404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45939.391116782404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45939.391116782404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45939.391116782404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45939.391116782404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45939.391116782404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45939.391116782404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45939.391116782404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45939.391116782404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45939.391116782404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45939.391116782404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45939.391116782404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45939.391116782404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45939.391116782404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45939.391116782404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45939.391116782404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45939.391116782404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45939.391116782404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45939.391116782404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45939.391116782404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45939.391116782404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45939.391116782404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45939.391116782404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45939.391116782404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45939.391116782404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45939.391116782404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45939.391116782404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45939.391116782404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45939.391116782404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45939.391116782404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45939.391116782404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45939.391116782404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45939.391116782404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45939.391116782404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45939.391116782404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45939.391116782404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45939.391116782404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45939.391116782404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45939.391116782404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45939.391116782404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45939.391116782404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45939.391116782404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45939.391116782404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45939.391116782404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45939.391116782404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45939.391116782404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45939.391116782404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45939.391116782404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45939.391116782404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45939.391116782404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45939.391116782404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45939.391116782404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45939.391116782404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45939.391116782404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45939.391116782404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45939.391116782404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45939.391116782404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45939.391116782404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45939.391116782404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45939.391116782404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45939.391116782404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45939.391116782404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45939.391116782404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45939.391116782404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45939.391116782404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45939.391116782404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45939.391116782404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45939.391116782404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45939.391116782404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45939.391116782404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45939.391116782404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45939.391116782404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45939.391116782404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45939.391116782404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45939.391116782404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45939.391116782404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45939.391116782404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45939.391116782404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45939.391116782404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45939.391116782404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45939.391116782404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45939.391116782404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45939.391116782404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45939.391116782404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45939.391116782404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45939.391116782404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45939.391116782404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45939.391116782404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45939.391116782404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45939.391116782404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45939.391116782404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45939.391116782404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45939.391116782404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45939.391116782404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45939.391116782404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45939.391116782404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45939.391116782404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45939.391116782404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45939.391116782404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45939.391116782404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45939.391116782404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45939.391116782404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45939.391116782404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45939.391116782404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45939.391116782404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45939.391116782404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45939.391116782404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45939.391116782404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45939.391116782404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45939.391116782404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45939.391116782404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45939.391116782404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45939.391116782404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45939.391116782404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45939.391116782404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45939.391116782404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45939.391116782404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45939.391116782404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45939.391116782404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45939.391116782404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45939.391116782404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45939.391116782404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45939.391116782404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45939.391116782404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45939.391116782404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45939.391116782404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45939.391116782404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45939.391116782404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45939.391116782404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45939.391116782404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45939.391116782404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45939.391116782404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45939.391116782404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45939.391116782404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45939.391116782404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45939.391116782404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45939.391116782404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45939.391116782404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45939.391116782404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45939.391116782404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45939.391116782404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45939.391116782404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45939.391116782404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45939.391116782404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45939.391116782404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45939.391116782404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45939.391116782404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45939.391116782404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45939.391116782404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45939.391116782404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45939.391116782404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45939.391116782404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45939.391116782404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45939.391116782404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45939.391116782404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45939.391116782404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45939.391116782404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45939.391116782404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45939.391116782404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45939.391116782404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45939.391116782404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45939.391116782404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45939.391116782404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45939.391116782404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45939.391116782404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45939.391116782404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45939.391116782404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45939.391116782404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45939.391116782404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45939.391116782404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45939.391116782404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45939.391116782404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45939.391116782404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45939.391116782404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45939.391116782404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45939.391116782404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45939.391116782404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45939.391116782404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45939.391116782404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45939.391116782404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45939.391116782404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45939.391116782404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45939.391116782404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45939.391116782404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45939.391116782404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45939.391116782404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45939.391116782404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45939.391116782404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45939.391116782404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45939.391116782404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45939.391116782404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45939.391116782404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45939.391116782404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45939.391116782404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45939.391116782404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45939.391116782404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45939.391116782404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45939.391116782404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45939.391116782404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45939.391116782404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45939.391116782404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45939.391116782404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45939.391116782404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45939.391116782404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45939.391116782404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45939.391116782404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45939.391116782404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45939.391116782404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45939.391116782404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45939.391116782404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45939.391116782404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45939.391116782404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45939.391116782404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45939.391116782404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45939.391116782404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45939.391116782404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45939.391116782404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45939.391116782404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45939.391116782404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45939.391116782404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45939.391116782404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45939.391116782404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45939.391116782404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45939.391116782404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45939.391116782404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45939.391116782404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45939.391116782404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45939.391116782404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45939.391116782404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45939.391116782404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45939.391116782404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45939.391116782404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45939.391116782404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45939.391116782404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45939.391116782404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45939.391116782404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45939.391116782404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45939.391116782404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45939.391116782404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45939.391116782404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45939.391116782404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45939.391116782404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45939.391116782404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45939.391116782404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45939.391116782404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45939.391116782404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45939.391116782404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45939.391116782404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45939.391116782404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45939.391116782404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45939.391116782404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45939.391116782404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45939.391116782404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45939.391116782404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45939.391116782404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45939.391116782404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45939.391116782404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45939.391116782404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45939.391116782404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45939.391116782404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45939.391116782404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45939.391116782404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45939.391116782404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45939.391116782404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45939.391116782404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45939.391116782404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45939.391116782404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45939.391116782404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45939.391116782404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45939.391116782404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45939.391116782404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45939.391116782404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45939.391116782404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45939.391116782404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45939.391116782404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45939.391116782404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45939.391116782404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45939.391116782404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45939.391116782404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45939.391116782404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45939.391116782404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45939.391116782404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45939.391116782404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45939.391116782404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45939.391116782404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45939.391116782404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45939.391116782404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45939.391116782404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45939.391116782404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45939.391116782404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45939.391116782404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45939.391116782404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45939.391116782404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45939.391116782404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45939.391116782404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45939.391116782404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45939.391116782404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45939.391116782404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45939.391116782404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45939.391116782404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45939.391116782404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45939.391116782404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45939.391116782404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45939.391116782404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45939.391116782404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45939.391116782404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45939.391116782404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45939.391116782404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45939.391116782404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45939.391116782404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45939.391116782404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45939.391116782404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45939.391116782404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45939.391116782404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45939.391116782404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45939.391116782404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45939.391116782404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45939.391116782404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45939.391116782404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45939.391116782404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45939.391116782404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45939.391116782404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45939.391116782404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45939.391116782404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45939.391116782404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45939.391116782404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45939.391116782404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45939.391116782404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45939.391116782404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45939.391116782404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45939.391116782404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45939.391116782404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45939.391116782404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45939.391116782404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45939.391116782404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45939.391116782404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45939.391116782404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45939.391116782404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45939.391116782404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45939.391116782404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45939.391116782404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45939.391116782404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45939.391116782404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45939.391116782404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45939.391116782404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45939.391116782404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45939.391116782404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45939.391116782404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45939.391116782404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45939.391116782404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45939.391116782404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45939.391116782404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45939.391116782404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45939.391116782404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45939.391116782404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45939.391116782404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45939.391116782404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45939.391116782404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45939.391116782404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45939.391116782404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45939.391116782404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45939.391116782404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45939.391116782404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45939.391116782404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45939.391116782404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45939.391116782404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45939.391116782404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45939.391116782404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45939.391116782404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45939.391116782404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45939.391116782404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45939.391116782404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45939.391116782404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45939.391116782404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45939.391116782404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45939.391116782404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45939.391116782404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45939.391116782404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45939.391116782404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45939.391116782404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45939.391116782404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45939.391116782404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45939.391116782404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45939.391116782404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45939.391116782404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45939.391116782404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45939.391116782404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45939.391116782404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45939.391116782404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45939.391116782404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45939.391116782404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45939.391116782404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45939.391116782404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45939.391116782404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45939.391116782404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45939.391116782404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45939.391116782404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45939.391116782404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45939.391116782404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45939.391116782404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45939.391116782404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45939.391116782404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45939.391116782404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45939.391116782404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45939.391116782404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45939.391116782404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45939.391116782404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45939.391116782404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45939.391116782404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45939.391116782404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45939.391116782404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45939.391116782404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45939.391116782404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45939.391116782404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45939.391116782404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45939.391116782404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45939.391116782404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45939.391116782404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45939.391116782404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45939.391116782404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45939.391116782404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45939.391116782404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45939.391116782404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45939.391116782404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45939.391116782404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45939.391116782404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45939.391116782404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45939.391116782404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45939.391116782404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45939.391116782404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45939.391116782404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45939.391116782404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45939.391116782404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45939.391116782404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45939.391116782404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45939.391116782404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45939.391116782404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45939.391116782404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45939.391116782404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45939.391116782404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45939.391116782404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45939.391116782404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45939.391116782404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45939.391116782404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45939.391116782404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45939.391116782404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45939.391116782404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45939.391116782404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45939.391116782404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45939.391116782404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45939.391116782404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45939.391116782404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45939.391116782404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45939.391116782404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45939.391116782404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45939.391116782404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45939.391116782404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45939.391116782404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45939.391116782404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45939.391116782404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45939.391116782404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45939.391116782404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45939.391116782404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45939.391116782404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45939.391116782404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45939.391116782404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45939.391116782404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45939.391116782404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45939.391116782404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45939.391116782404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45939.391116782404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45939.391116782404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45939.391116782404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45939.391116782404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45939.391116782404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45939.391116782404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45939.391116782404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45939.391116782404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45939.391116782404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45939.391116782404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45939.391116782404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45939.391116782404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45939.391116782404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45939.391116782404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45939.391116782404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45939.391116782404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45939.391116782404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45939.391116782404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45939.391116782404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45939.391116782404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45939.391116782404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45939.391116782404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45939.391116782404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45939.391116782404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45939.391116782404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45939.391116782404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45939.391116782404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45939.391116782404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45939.391116782404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45939.391116782404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45939.391116782404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45939.391116782404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45939.391116782404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45939.391116782404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45939.391116782404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45939.391116782404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45939.391116782404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45939.391116782404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45939.391116782404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45939.391116782404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45939.391116782404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45939.391116782404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45939.391116782404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45939.391116782404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45939.391116782404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45939.391116782404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45939.391116782404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45939.391116782404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45939.391116782404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45939.391116782404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45939.391116782404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45939.391116782404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45939.391116782404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45939.391116782404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45939.391116782404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45939.391116782404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45939.391116782404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45939.391116782404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45939.391116782404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45939.391116782404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45939.391116782404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45939.391116782404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45939.391116782404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45939.391116782404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45939.391116782404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45939.391116782404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45939.391116782404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45939.391116782404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45939.391116782404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45939.391116782404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45939.391116782404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45939.391116782404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45939.391116782404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45939.391116782404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45939.391116782404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45939.391116782404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45939.391116782404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45939.391116782404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45939.391116782404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45939.391116782404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45939.391116782404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45939.391116782404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45939.391116782404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45939.391116782404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45939.391116782404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45939.391116782404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45939.391116782404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45939.391116782404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45939.391116782404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45939.391116782404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45939.391116782404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45939.391116782404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45939.391116782404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45939.391116782404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45939.391116782404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45939.391116782404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45939.391116782404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45939.391116782404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45939.391116782404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45939.391116782404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45939.391116782404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45939.391116782404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45939.391116782404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45939.391116782404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45939.391116782404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45939.391116782404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45939.391116782404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45939.391116782404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45939.391116782404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45939.391116782404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45939.391116782404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45939.391116782404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45939.391116782404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45939.391116782404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45939.391116782404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45939.391116782404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45939.391116782404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45939.391116782404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45939.391116782404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45939.391116782404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45939.391116782404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45939.391116782404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45939.391116782404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45939.391116782404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45939.391116782404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45939.391116782404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45939.391116782404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45939.391116782404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45939.391116782404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45939.391116782404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45939.391116782404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45939.391116782404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45939.391116782404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45939.391116782404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45939.391116782404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45939.391116782404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45939.391116782404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45939.391116782404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45939.391116782404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45939.391116782404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45939.391116782404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45939.391116782404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45939.391116782404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45939.391116782404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45939.391116782404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45939.391116782404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45939.391116782404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45939.391116782404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45939.391116782404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45939.391116782404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45939.391116782404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45939.391116782404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45939.391116782404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45939.391116782404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45939.391116782404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45939.391116782404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45939.391116782404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45939.391116782404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45939.391116782404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45939.391116782404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45939.391116782404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45939.391116782404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45939.391116782404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45939.391116782404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45939.391116782404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45939.391116782404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45939.391116782404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45939.391116782404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45939.391116782404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45939.391116782404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45939.391116782404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45939.391116782404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45939.391116782404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45939.391116782404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45939.391116782404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45939.391116782404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45939.391116782404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45939.391116782404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45939.391116782404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45939.391116782404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45939.391116782404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45939.391116782404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45939.391116782404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45939.391116782404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45939.391116782404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45939.391116782404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45939.391116782404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45939.391116782404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45939.391116782404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45939.391116782404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45939.391116782404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45939.391116782404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45939.391116782404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45939.391116782404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45939.391116782404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45939.391116782404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45939.391116782404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45939.391116782404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45939.391116782404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45939.391116782404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45939.391116782404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45939.391116782404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45939.391116782404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45939.391116782404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45939.391116782404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45939.391116782404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45939.391116782404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45939.391116782404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45939.391116782404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45939.391116782404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45939.391116782404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45939.391116782404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45939.391116782404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45939.391116782404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45939.391116782404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45939.391116782404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45939.391116782404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45939.391116782404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45939.391116782404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45939.391116782404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45939.391116782404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45939.391116782404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45939.391116782404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45939.391116782404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45939.391116782404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45939.391116782404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45939.391116782404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45939.391116782404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45939.391116782404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45939.391116782404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45939.391116782404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45939.391116782404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45939.391116782404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45939.391116782404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45939.391116782404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45939.391116782404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45939.391116782404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45939.391116782404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45939.391116782404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45939.391116782404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45939.391116782404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45939.391116782404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45939.391116782404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45939.391116782404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45939.391116782404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45939.391116782404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45939.391116782404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45939.391116782404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45939.391116782404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45939.391116782404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45939.391116782404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45939.391116782404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45939.391116782404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45939.391116782404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45939.391116782404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45939.391116782404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45939.391116782404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45939.391116782404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45939.391116782404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45939.391116782404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45939.391116782404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45939.391116782404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45939.391116782404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45939.391116782404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45939.391116782404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45939.391116782404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45939.391116782404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45939.391116782404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45939.391116782404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45939.391116782404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45939.391116782404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45939.391116782404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45939.391116782404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45939.391116782404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45939.391116782404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45939.391116782404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45939.391116782404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45939.391116782404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45939.391116782404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45939.391116782404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45939.391116782404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45939.391116782404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45939.391116782404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45939.391116782404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45939.391116782404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45939.391116782404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45939.391116782404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45939.391116782404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45939.391116782404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45939.391116782404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45939.391116782404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45939.391116782404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45939.391116782404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45939.391116782404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45939.391116782404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45939.391116782404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45939.391116782404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45939.391116782404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45939.391116782404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45939.391116782404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45939.391116782404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45939.391116782404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45939.391116782404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45939.391116782404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45939.391116782404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45939.391116782404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45939.391116782404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45939.391116782404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45939.391116782404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45939.391116782404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45939.391116782404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45939.391116782404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45939.391116782404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45939.391116782404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45939.391116782404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45939.391116782404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45939.391116782404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45939.391116782404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45939.391116782404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45939.391116782404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45939.391116782404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45939.391116782404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45939.391116782404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45939.391116782404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45939.391116782404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45939.391116782404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45939.391116782404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45939.391116782404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45939.391116782404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45939.391116782404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45939.391116782404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45939.391116782404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45939.391116782404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45939.391116782404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45939.391116782404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45939.391116782404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45939.391116782404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45939.391116782404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45939.391116782404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45939.391116782404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45939.391116782404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45939.391116782404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45939.391116782404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45939.391116782404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45939.391116782404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45939.391116782404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45939.391116782404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45939.391116782404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45939.391116782404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45939.391116782404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45939.391116782404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45939.391116782404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45939.391116782404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45939.391116782404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45939.391116782404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45939.391116782404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45939.391116782404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45939.391116782404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45939.391116782404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45939.391116782404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45939.391116782404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45939.391116782404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45939.391116782404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45939.391116782404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45939.391116782404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45939.391116782404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45939.391116782404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45939.391116782404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45939.391116782404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45939.391116782404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45939.391116782404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45939.391116782404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45939.391116782404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45939.391116782404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45939.391116782404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45939.391116782404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45939.391116782404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45939.391116782404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45939.391116782404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45939.391116782404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45939.391116782404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45939.391116782404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45939.391116782404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45939.391116782404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45939.391116782404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45939.391116782404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45939.391116782404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45939.391116782404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45939.391116782404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45939.391116782404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45939.391116782404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45939.391116782404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45939.391116782404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45939.391116782404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45939.391116782404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45939.391116782404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45939.391116782404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45939.391116782404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45939.391116782404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45939.391116782404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45939.391116782404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45939.391116782404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45939.391116782404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45939.391116782404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45939.391116782404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45939.391116782404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45939.391116782404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45939.391116782404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45939.391116782404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45939.391116782404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45939.391116782404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45939.391116782404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45939.391116782404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45939.391116782404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45939.391116782404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45939.391116782404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45939.391116782404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45939.391116782404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45939.391116782404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45939.391116782404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45939.391116782404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45939.391116782404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45939.391116782404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45939.391116782404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45939.391116782404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45939.391116782404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45939.391116782404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45939.391116782404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45939.391116782404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45939.391116782404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45939.391116782404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45939.391116782404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45939.391116782404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45939.391116782404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45939.391116782404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45939.391116782404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45939.391116782404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45939.391116782404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45939.391116782404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45939.391116782404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45939.391116782404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45939.391116782404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45939.391116782404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45939.391116782404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45939.391116782404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45939.391116782404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45939.391116782404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45939.391116782404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45939.391116782404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45939.391116782404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45939.391116782404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45939.391116782404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45939.391116782404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45939.391116782404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45939.391116782404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45939.391116782404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45939.391116782404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45939.391116782404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45939.391116782404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45939.391116782404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45939.391116782404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45939.391116782404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45939.391116782404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45939.391116782404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45939.391116782404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45939.391116782404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45939.391116782404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45939.391116782404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45939.391116782404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45939.391116782404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45939.391116782404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45939.391116782404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45939.391116782404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45939.391116782404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45939.391116782404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45939.391116782404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45939.391116782404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45939.391116782404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45939.391116782404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235.91039907406957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v>45939.32708333333</v>
      </c>
      <c r="G3" s="132">
        <f ca="1">IFERROR(NOW()-F3,"")</f>
        <v>6.4033333335828502E-2</v>
      </c>
      <c r="H3" s="131">
        <v>45939.225092592591</v>
      </c>
      <c r="I3" s="127" t="str">
        <f>IFERROR(VLOOKUP(D3,DB!A:F,6,0),"")</f>
        <v>SCECO</v>
      </c>
      <c r="J3" s="127" t="str">
        <f>IFERROR(VLOOKUP(D3,DB!A:G,7,0),"")</f>
        <v>In progress</v>
      </c>
      <c r="K3" s="134" t="s">
        <v>39061</v>
      </c>
      <c r="L3" s="129" t="str">
        <f>IFERROR(VLOOKUP(D3,DB!A:I,9,0),"")</f>
        <v>Latis</v>
      </c>
    </row>
    <row r="4" spans="1:16" ht="15" customHeight="1">
      <c r="A4" s="127" t="s">
        <v>39062</v>
      </c>
      <c r="B4" s="127" t="str">
        <f>IFERROR(VLOOKUP(D4,DB!A:K,11,0),"")</f>
        <v>R4</v>
      </c>
      <c r="C4" s="128">
        <v>1</v>
      </c>
      <c r="D4" s="129" t="s">
        <v>34221</v>
      </c>
      <c r="E4" s="130" t="s">
        <v>39047</v>
      </c>
      <c r="F4" s="131">
        <v>45939.343634259261</v>
      </c>
      <c r="G4" s="132">
        <f ca="1">IFERROR(NOW()-F4,"")</f>
        <v>4.7482407404459082E-2</v>
      </c>
      <c r="H4" s="131">
        <v>45939.337743055556</v>
      </c>
      <c r="I4" s="127" t="str">
        <f>IFERROR(VLOOKUP(D4,DB!A:F,6,0),"")</f>
        <v>SCECO</v>
      </c>
      <c r="J4" s="127" t="str">
        <f>IFERROR(VLOOKUP(D4,DB!A:G,7,0),"")</f>
        <v>In progress</v>
      </c>
      <c r="K4" s="134" t="s">
        <v>39063</v>
      </c>
      <c r="L4" s="129" t="str">
        <f>IFERROR(VLOOKUP(D4,DB!A:I,9,0),"")</f>
        <v>Latis</v>
      </c>
    </row>
    <row r="5" spans="1:16" ht="15" customHeight="1">
      <c r="A5" s="127"/>
      <c r="B5" s="127" t="str">
        <f>IFERROR(VLOOKUP(D5,DB!A:K,11,0),"")</f>
        <v/>
      </c>
      <c r="C5" s="128"/>
      <c r="D5" s="129"/>
      <c r="E5" s="130"/>
      <c r="F5" s="131"/>
      <c r="G5" s="132">
        <f ca="1">IFERROR(NOW()-F5,"")</f>
        <v>45939.391116666666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45939.391116666666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45939.391116666666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45939.391116666666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45939.391116666666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45939.391116666666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45939.391116666666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45939.391116666666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45939.391116666666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45939.391116666666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45939.391116666666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45939.391116666666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45939.391116666666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45939.391116666666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45939.391116666666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45939.391116666666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45939.391116666666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45939.391116666666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45939.391116666666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45939.391116666666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45939.391116666666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45939.391116666666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45939.391116666666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45939.391116666666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45939.391116666666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45939.391116666666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45939.391116666666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45939.391116666666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45939.391116666666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45939.391116666666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45939.391116666666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45939.391116666666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45939.391116666666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45939.391116666666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45939.391116666666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45939.391116666666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45939.391116666666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45939.391116666666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45939.391116666666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45939.391116666666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45939.391116666666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45939.391116666666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45939.391116666666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45939.391116666666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45939.391116666666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45939.391116666666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45939.391116666666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45939.391116666666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45939.391116666666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45939.391116666666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45939.391116666666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45939.391116666666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45939.391116666666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45939.391116666666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45939.391116666666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45939.391116666666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45939.391116666666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45939.391116666666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45939.391116666666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45939.391116666666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45939.391116666666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45939.391116666666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45939.391116666666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45939.391116666666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45939.391116666666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45939.391116666666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45939.391116666666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45939.391116666666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45939.391116666666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45939.391116666666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45939.391116666666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45939.391116666666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45939.391116666666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45939.391116666666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45939.391116666666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45939.391116666666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45939.391116666666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45939.391116666666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45939.391116666666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45939.391116666666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45939.391116666666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45939.391116666666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45939.391116666666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45939.391116666666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45939.391116666666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45939.391116666666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45939.391116666666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45939.391116666666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45939.391116666666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45939.391116666666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45939.391116666666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45939.391116666666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45939.391116666666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45939.391116666666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45939.391116666666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45939.391116666666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45939.391116666666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45939.391116666666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45939.391116666666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45939.391116666666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45939.391116666666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45939.391116666666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45939.391116666666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45939.391116666666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45939.391116666666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45939.391116666666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45939.391116666666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45939.391116666666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45939.391116666666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45939.391116666666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45939.391116666666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45939.391116666666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45939.391116666666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45939.391116666666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45939.391116666666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45939.391116666666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45939.391116666666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45939.391116666666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45939.391116666666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45939.391116666666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45939.391116666666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45939.391116666666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45939.391116666666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45939.391116666666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45939.391116666666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45939.391116666666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45939.391116666666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45939.391116666666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45939.391116666666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45939.391116666666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45939.391116666666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45939.391116666666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45939.391116666666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45939.391116666666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45939.391116666666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45939.391116666666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45939.391116666666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45939.391116666666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45939.391116666666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45939.391116666666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45939.391116666666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45939.391116666666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45939.391116666666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45939.391116666666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45939.391116666666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45939.391116666666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45939.391116666666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45939.391116666666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45939.391116666666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45939.391116666666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45939.391116666666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45939.391116666666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45939.391116666666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45939.391116666666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45939.391116666666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45939.391116666666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45939.391116666666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45939.391116666666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45939.391116666666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45939.391116666666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45939.391116666666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45939.391116666666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45939.391116666666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45939.391116666666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45939.391116666666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45939.391116666666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45939.391116666666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45939.391116666666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45939.391116666666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45939.391116666666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45939.391116666666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45939.391116666666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45939.391116666666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45939.391116666666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45939.391116666666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45939.391116666666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45939.391116666666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45939.391116666666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45939.391116666666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45939.391116666666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45939.391116666666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45939.391116666666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45939.391116666666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45939.391116666666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45939.391116666666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45939.391116666666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45939.391116666666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45939.391116666666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45939.391116666666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45939.391116666666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45939.391116666666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45939.391116666666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45939.391116666666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45939.391116666666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45939.391116666666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45939.391116666666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45939.391116666666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45939.391116666666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45939.391116666666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45939.391116666666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45939.391116666666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45939.391116666666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45939.391116666666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45939.391116666666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45939.391116666666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45939.391116666666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45939.391116666666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45939.391116666666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45939.391116666666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45939.391116666666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45939.391116666666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45939.391116666666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45939.391116666666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45939.391116666666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45939.391116666666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45939.391116666666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45939.391116666666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45939.391116666666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45939.391116666666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45939.391116666666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45939.391116666666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45939.391116666666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45939.391116666666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45939.391116666666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45939.391116666666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45939.391116666666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45939.391116666666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45939.391116666666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45939.391116666666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45939.391116666666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45939.391116666666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45939.391116666666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45939.391116666666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45939.391116666666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45939.391116666666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45939.391116666666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45939.391116666666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45939.391116666666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45939.391116666666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45939.391116666666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45939.391116666666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45939.391116666666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45939.391116666666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45939.391116666666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45939.391116666666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45939.391116666666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45939.391116666666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45939.391116666666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45939.391116666666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45939.391116666666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45939.391116666666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45939.391116666666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45939.391116666666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45939.391116666666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45939.391116666666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45939.391116666666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45939.391116666666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45939.391116666666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45939.391116666666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45939.391116666666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45939.391116666666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45939.391116666666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45939.391116666666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45939.391116666666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45939.391116666666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45939.391116666666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45939.391116666666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45939.391116666666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45939.391116666666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45939.391116666666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45939.391116666666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45939.391116666666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45939.391116666666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45939.391116666666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45939.391116666666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45939.391116666666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45939.391116666666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45939.391116666666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45939.391116666666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45939.391116666666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45939.391116666666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45939.391116666666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45939.391116666666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45939.391116666666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45939.391116666666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45939.391116666666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45939.391116666666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45939.391116666666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45939.391116666666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45939.391116666666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45939.391116666666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45939.391116666666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45939.391116666666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45939.391116666666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45939.391116666666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45939.391116666666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45939.391116666666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45939.391116666666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45939.391116666666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45939.391116666666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45939.391116666666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45939.391116666666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45939.391116666666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45939.391116666666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45939.391116666666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45939.391116666666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45939.391116666666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45939.391116666666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45939.391116666666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45939.391116666666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45939.391116666666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45939.391116666666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45939.391116666666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45939.391116666666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45939.391116666666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45939.391116666666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45939.391116666666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45939.391116666666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45939.391116666666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45939.391116666666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45939.391116666666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45939.391116666666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45939.391116666666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45939.391116666666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45939.391116666666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45939.391116666666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45939.391116666666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45939.391116666666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45939.391116666666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45939.391116666666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45939.391116666666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45939.391116666666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45939.391116666666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45939.391116666666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45939.391116666666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45939.391116666666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45939.391116666666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45939.391116666666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45939.391116666666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45939.391116666666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45939.391116666666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45939.391116666666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45939.391116666666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45939.391116666666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45939.391116666666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45939.391116666666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45939.391116666666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45939.391116666666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45939.391116666666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45939.391116666666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45939.391116666666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45939.391116666666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45939.391116666666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45939.391116666666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45939.391116666666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45939.391116666666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45939.391116666666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45939.391116666666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45939.391116666666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45939.391116666666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45939.391116666666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45939.391116666666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45939.391116666666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45939.391116666666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45939.391116666666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45939.391116666666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45939.391116666666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45939.391116666666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45939.391116666666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45939.391116666666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45939.391116666666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45939.391116666666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45939.391116666666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45939.391116666666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45939.391116666666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45939.391116666666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45939.391116666666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45939.391116666666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45939.391116666666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45939.391116666666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45939.391116666666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45939.391116666666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45939.391116666666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45939.391116666666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45939.391116666666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45939.391116666666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45939.391116666666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45939.391116666666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45939.391116666666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45939.391116666666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45939.391116666666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45939.391116666666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45939.391116666666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45939.391116666666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45939.391116666666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45939.391116666666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45939.391116666666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45939.391116666666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45939.391116666666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45939.391116666666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45939.391116666666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45939.391116666666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45939.391116666666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45939.391116666666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45939.391116666666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45939.391116666666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45939.391116666666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45939.391116666666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45939.391116666666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45939.391116666666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45939.391116666666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45939.391116666666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45939.391116666666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45939.391116666666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45939.391116666666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45939.391116666666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45939.391116666666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45939.391116666666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45939.391116666666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45939.391116666666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45939.391116666666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45939.391116666666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45939.391116666666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45939.391116666666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45939.391116666666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45939.391116666666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45939.391116666666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45939.391116666666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45939.391116666666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45939.391116666666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45939.391116666666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45939.391116666666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45939.391116666666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45939.391116666666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45939.391116666666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45939.391116666666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45939.391116666666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45939.391116666666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45939.391116666666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45939.391116666666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45939.391116666666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45939.391116666666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45939.391116666666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45939.391116666666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45939.391116666666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45939.391116666666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45939.391116666666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45939.391116666666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45939.391116666666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45939.391116666666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45939.391116666666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45939.391116666666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45939.391116666666</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45939.391116666666</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7">
        <f ca="1">IFERROR(NOW()-F2,"")</f>
        <v>47.559056481477455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7">
        <f ca="1">IFERROR(NOW()-F3,"")</f>
        <v>13.202239120371814</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23" ca="1" si="0">IFERROR(NOW()-F4,"")</f>
        <v>45939.391116666666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0"/>
        <v>45939.391116666666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45939.391116666666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45939.391116666666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45939.391116666666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45939.391116666666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45939.391116666666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45939.391116666666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45939.391116666666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45939.391116666666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45939.391116666666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45939.391116666666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45939.391116666666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45939.391116666666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45939.391116666666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45939.391116666666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45939.391116666666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45939.391116666666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45939.391116666666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45939.391116666666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45939.391116666666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45939.391116666666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45939.391116666666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45939.391116666666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45939.391116666666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45939.391116666666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45939.391116666666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45939.391116666666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45939.391116666666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45939.391116666666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45939.391116666666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45939.391116666666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45939.391116666666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45939.391116666666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45939.391116666666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45939.391116666666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45939.391116666666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45939.391116666666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45939.391116666666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45939.391116666666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45939.391116666666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45939.391116666666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45939.391116666666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45939.391116666666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45939.391116666666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45939.391116666666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45939.391116666666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45939.391116666666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45939.391116666666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45939.391116666666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45939.391116666666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45939.391116666666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45939.391116666666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45939.391116666666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45939.391116666666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45939.391116666666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45939.391116666666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45939.391116666666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45939.391116666666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45939.391116666666</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45939.391116666666</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45939.391116666666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45939.391116666666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45939.391116666666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45939.391116666666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45939.391116666666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45939.391116666666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45939.391116666666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45939.391116666666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45939.391116666666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45939.391116666666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45939.391116666666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45939.391116666666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45939.391116666666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45939.391116666666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45939.391116666666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45939.391116666666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45939.391116666666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45939.391116666666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45939.391116666666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45939.391116666666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45939.391116666666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45939.391116666666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45939.391116666666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45939.391116666666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45939.391116666666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45939.391116666666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45939.391116666666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45939.391116666666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45939.391116666666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45939.391116666666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45939.391116666666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45939.391116666666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45939.391116666666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45939.391116666666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45939.391116666666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45939.391116666666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45939.391116666666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45939.391116666666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45939.391116666666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45939.391116666666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45939.391116666666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45939.391116666666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45939.391116666666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45939.391116666666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45939.391116666666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45939.391116666666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45939.391116666666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45939.391116666666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45939.391116666666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45939.391116666666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45939.391116666666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45939.391116666666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45939.391116666666</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45939.391116666666</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0" ht="15"/>
    <row r="1371" ht="15"/>
    <row r="1372" ht="15"/>
    <row r="1373"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12.618269444443285</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45939.391116782404</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5.5101444444444496</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4.4488712962920545</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45939.391116666666</v>
      </c>
      <c r="H6" s="155">
        <v>45937.667847222219</v>
      </c>
      <c r="I6" s="150" t="str">
        <f>IFERROR(VLOOKUP(D6,DB!A:F,6,0),"")</f>
        <v>SCECO</v>
      </c>
      <c r="J6" s="150" t="str">
        <f>IFERROR(VLOOKUP(D6,DB!A:G,7,0),"")</f>
        <v>Weak</v>
      </c>
      <c r="K6" s="156" t="s">
        <v>39074</v>
      </c>
      <c r="L6" s="150" t="str">
        <f>IFERROR(VLOOKUP(D6,DB!A:I,9,0),"")</f>
        <v>Latis</v>
      </c>
    </row>
    <row r="7" spans="1:16383" ht="31.5" customHeight="1">
      <c r="A7" s="161"/>
      <c r="B7" s="161" t="str">
        <f>IFERROR(VLOOKUP(D7,DB!A:K,11,0),"")</f>
        <v/>
      </c>
      <c r="C7" s="161"/>
      <c r="D7" s="160"/>
      <c r="E7" s="161"/>
      <c r="F7" s="161"/>
      <c r="G7" s="152">
        <f ca="1">IFERROR(NOW()-F7,"-")</f>
        <v>45939.391116666666</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45939.391116666666</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45939.391116666666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45939.391116666666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45939.391116666666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45939.391116666666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45939.391116666666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45939.391116666666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45939.391116666666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45939.391116666666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45939.391116666666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45939.391116666666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45939.391116666666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45939.391116666666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45939.391116666666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45939.391116666666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45939.391116666666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45939.391116666666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45939.391116666666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45939.391116666666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45939.391116666666</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45939.391116666666</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45939.391116666666</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45939.391116666666</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45939.391116666666</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45939.391116666666</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45939.391116782404</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45939.391116782404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45939.391116782404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45939.391116782404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45939.391116782404</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45939.391116782404</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45939.391116782404</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45939.391116782404</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45939.391116782404</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45939.391116782404</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45939.391116782404</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45939.391116782404</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45939.391116782404</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45939.391116782404</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45939.391116782404</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45939.391116782404</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45939.391116782404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45939.391116782404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45939.391116782404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45939.391116782404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45939.391116782404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45939.391116782404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45939.391116782404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45939.391116782404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45939.391116782404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45939.391116782404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45939.391116782404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45939.391116782404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45939.391116782404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45939.391116782404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45939.391116782404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45939.391116782404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45939.391116782404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45939.391116782404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45939.391116782404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45939.391116782404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45939.391116782404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45939.391116782404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45939.391116782404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45939.391116782404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45939.391116782404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45939.391116782404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45939.391116782404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45939.391116782404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45939.391116782404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45939.391116782404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45939.391116782404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45939.391116782404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45939.391116782404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45939.391116782404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45939.391116782404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45939.391116782404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45939.391116782404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45939.391116782404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45939.391116782404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45939.391116782404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45939.391116782404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45939.391116782404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45939.391116782404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45939.391116782404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45939.391116782404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45939.391116782404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45939.391116782404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45939.391116782404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45939.391116782404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45939.391116782404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45939.391116782404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45939.391116782404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45939.391116782404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45939.391116782404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45939.391116782404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45939.391116782404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45939.391116782404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45939.391116782404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45939.391116782404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45939.391116782404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45939.391116782404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45939.391116782404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45939.391116782404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45939.391116782404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45939.391116782404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45939.391116782404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45939.391116782404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45939.391116782404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45939.391116782404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45939.391116782404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45939.391116782404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45939.391116782404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45939.391116782404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45939.391116782404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45939.391116782404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45939.391116782404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45939.391116782404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45939.391116782404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45939.391116782404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45939.391116782404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45939.391116782404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45939.391116782404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45939.391116782404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45939.391116782404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45939.391116782404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45939.391116782404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45939.391116782404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45939.391116782404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45939.391116782404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45939.391116782404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45939.391116782404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45939.391116782404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45939.391116782404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45939.391116782404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45939.391116782404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45939.391116782404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45939.391116782404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45939.391116782404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45939.391116782404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45939.391116782404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45939.391116782404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45939.391116782404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45939.391116782404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45939.391116782404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45939.391116782404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45939.391116782404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45939.391116782404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45939.391116782404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45939.391116782404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45939.391116782404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45939.391116782404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45939.391116782404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45939.391116782404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45939.391116782404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45939.391116782404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45939.391116782404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45939.391116782404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45939.391116782404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45939.391116782404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45939.391116782404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45939.391116782404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45939.391116782404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45939.391116782404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45939.391116782404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45939.391116782404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45939.391116782404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45939.391116782404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45939.391116782404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45939.391116782404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45939.391116782404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45939.391116782404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45939.391116782404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45939.391116782404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45939.391116782404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45939.391116782404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45939.391116782404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45939.391116782404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45939.391116782404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45939.391116782404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45939.391116782404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45939.391116782404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45939.391116782404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45939.391116782404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45939.391116782404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45939.391116782404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45939.391116782404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45939.391116782404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45939.391116782404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45939.391116782404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45939.391116782404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45939.391116782404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45939.391116782404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45939.391116782404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45939.391116782404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45939.391116782404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45939.391116782404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45939.391116782404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45939.391116782404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45939.391116782404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45939.391116782404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45939.391116782404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45939.391116782404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45939.391116782404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45939.391116782404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45939.391116782404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45939.391116782404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45939.391116782404</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