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778" documentId="13_ncr:1_{F6CB121F-512D-4AA6-A0C1-0FB36C537598}" xr6:coauthVersionLast="47" xr6:coauthVersionMax="47" xr10:uidLastSave="{9FB2B4EA-F8D5-4B3E-B9DD-21D72A284538}"/>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2" i="6"/>
  <c r="G2" i="6"/>
  <c r="I2" i="6"/>
  <c r="J2" i="6"/>
  <c r="L2" i="6"/>
  <c r="B3" i="4"/>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<sst xmlns="http://schemas.openxmlformats.org/spreadsheetml/2006/main" count="178580" uniqueCount="39076">
  <si>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</si>
  <si>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</si>
  <si>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</si>
  <si>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</si>
  <si>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</si>
  <si>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</si>
  <si>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</si>
  <si>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</si>
  <si>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</si>
  <si>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</si>
  <si>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</si>
  <si>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</si>
  <si>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</si>
  <si>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</si>
  <si>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</si>
  <si>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</si>
  <si>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</si>
  <si>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</si>
  <si>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</si>
  <si>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</si>
  <si>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</si>
  <si>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</si>
  <si>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</si>
  <si>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</si>
  <si>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</si>
  <si>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</si>
  <si>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</si>
  <si>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</si>
  <si>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</si>
  <si>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</si>
  <si>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</si>
  <si>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</si>
  <si>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</si>
  <si>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</si>
  <si>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</si>
  <si>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</si>
  <si>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</si>
  <si>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</si>
  <si>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</si>
  <si>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</si>
  <si>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</si>
  <si>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</si>
  <si>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</si>
  <si>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</si>
  <si>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</si>
  <si>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</si>
  <si>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</si>
  <si>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</si>
  <si>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</si>
  <si>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</si>
  <si>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</si>
  <si>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</si>
  <si>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</si>
  <si>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</si>
  <si>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</si>
  <si>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</si>
  <si>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</si>
  <si>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</si>
  <si>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</si>
  <si>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</si>
  <si>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</si>
  <si>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</si>
  <si>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</si>
  <si>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</si>
  <si>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</si>
  <si>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</si>
  <si>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</si>
  <si>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</si>
  <si>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</si>
  <si>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</si>
  <si>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</si>
  <si>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</si>
  <si>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</si>
  <si>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</si>
  <si>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</si>
  <si>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</si>
  <si>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</si>
  <si>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</si>
  <si>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</si>
  <si>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</si>
  <si>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</si>
  <si>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</si>
  <si>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</si>
  <si>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</si>
  <si>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</si>
  <si>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</si>
  <si>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</si>
  <si>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</si>
  <si>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</si>
  <si>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</si>
  <si>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</si>
  <si>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</si>
  <si>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</si>
  <si>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</si>
  <si>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</si>
  <si>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</si>
  <si>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</si>
  <si>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</si>
  <si>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</si>
  <si>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</si>
  <si>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</si>
  <si>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</si>
  <si>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</si>
  <si>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</si>
  <si>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</si>
  <si>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</si>
  <si>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</si>
  <si>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</si>
  <si>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</si>
  <si>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</si>
  <si>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</si>
  <si>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</si>
  <si>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</si>
  <si>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</si>
  <si>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</si>
  <si>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</si>
  <si>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</si>
  <si>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</si>
  <si>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</si>
  <si>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</si>
  <si>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</si>
  <si>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</si>
  <si>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</si>
  <si>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</si>
  <si>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</si>
  <si>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</si>
  <si>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</si>
  <si>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</si>
  <si>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</si>
  <si>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</si>
  <si>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</si>
  <si>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</si>
  <si>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</si>
  <si>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</si>
  <si>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</si>
  <si>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</si>
  <si>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</si>
  <si>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</si>
  <si>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</si>
  <si>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</si>
  <si>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</si>
  <si>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</si>
  <si>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</si>
  <si>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</si>
  <si>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</si>
  <si>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</si>
  <si>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</si>
  <si>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</si>
  <si>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</si>
  <si>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</si>
  <si>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</si>
  <si>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</si>
  <si>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</si>
  <si>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</si>
  <si>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</si>
  <si>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</si>
  <si>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</si>
  <si>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</si>
  <si>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</si>
  <si>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</si>
  <si>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</si>
  <si>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</si>
  <si>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</si>
  <si>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</si>
  <si>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</si>
  <si>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</si>
  <si>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</si>
  <si>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</si>
  <si>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</si>
  <si>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</si>
  <si>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</si>
  <si>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</si>
  <si>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</si>
  <si>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</si>
  <si>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</si>
  <si>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</si>
  <si>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</si>
  <si>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</si>
  <si>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</si>
  <si>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</si>
  <si>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</si>
  <si>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</si>
  <si>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</si>
  <si>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</si>
  <si>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</si>
  <si>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</si>
  <si>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</si>
  <si>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</si>
  <si>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</si>
  <si>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</si>
  <si>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</si>
  <si>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</si>
  <si>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</si>
  <si>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</si>
  <si>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</si>
  <si>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</si>
  <si>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</si>
  <si>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</si>
  <si>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</si>
  <si>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</si>
  <si>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</si>
  <si>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</si>
  <si>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</si>
  <si>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</si>
  <si>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</si>
  <si>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</si>
  <si>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</si>
  <si>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</si>
  <si>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</si>
  <si>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</si>
  <si>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</si>
  <si>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</si>
  <si>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</si>
  <si>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</si>
  <si>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</si>
  <si>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</si>
  <si>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</si>
  <si>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</si>
  <si>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</si>
  <si>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</si>
  <si>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</si>
  <si>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</si>
  <si>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</si>
  <si>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</si>
  <si>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</si>
  <si>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</si>
  <si>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</si>
  <si>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</si>
  <si>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</si>
  <si>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</si>
  <si>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</si>
  <si>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</si>
  <si>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</si>
  <si>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</si>
  <si>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</si>
  <si>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</si>
  <si>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</si>
  <si>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</si>
  <si>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</si>
  <si>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</si>
  <si>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</si>
  <si>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</si>
  <si>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</si>
  <si>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</si>
  <si>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</si>
  <si>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</si>
  <si>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</si>
  <si>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</si>
  <si>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</si>
  <si>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</si>
  <si>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</si>
  <si>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</si>
  <si>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</si>
  <si>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</si>
  <si>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</si>
  <si>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</si>
  <si>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</si>
  <si>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</si>
  <si>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</si>
  <si>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</si>
  <si>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</si>
  <si>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</si>
  <si>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</si>
  <si>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</si>
  <si>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</si>
  <si>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</si>
  <si>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</si>
  <si>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</si>
  <si>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</si>
  <si>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</si>
  <si>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</si>
  <si>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</si>
  <si>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</si>
  <si>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</si>
  <si>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</si>
  <si>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</si>
  <si>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</si>
  <si>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</si>
  <si>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</si>
  <si>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</si>
  <si>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</si>
  <si>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</si>
  <si>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</si>
  <si>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</si>
  <si>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</si>
  <si>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</si>
  <si>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</si>
  <si>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</si>
  <si>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</si>
  <si>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</si>
  <si>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</si>
  <si>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</si>
  <si>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</si>
  <si>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</si>
  <si>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</si>
  <si>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</si>
  <si>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</si>
  <si>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</si>
  <si>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</si>
  <si>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</si>
  <si>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</si>
  <si>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</si>
  <si>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</si>
  <si>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</si>
  <si>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</si>
  <si>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</si>
  <si>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</si>
  <si>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</si>
  <si>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</si>
  <si>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</si>
  <si>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</si>
  <si>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</si>
  <si>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</si>
  <si>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</si>
  <si>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</si>
  <si>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</si>
  <si>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</si>
  <si>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</si>
  <si>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</si>
  <si>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</si>
  <si>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</si>
  <si>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</si>
  <si>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</si>
  <si>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</si>
  <si>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</si>
  <si>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</si>
  <si>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</si>
  <si>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</si>
  <si>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</si>
  <si>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</si>
  <si>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</si>
  <si>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</si>
  <si>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</si>
  <si>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</si>
  <si>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</si>
  <si>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</si>
  <si>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</si>
  <si>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</si>
  <si>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</si>
  <si>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</si>
  <si>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</si>
  <si>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</si>
  <si>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</si>
  <si>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</si>
  <si>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</si>
  <si>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</si>
  <si>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</si>
  <si>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</si>
  <si>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</si>
  <si>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</si>
  <si>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</si>
  <si>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</si>
  <si>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</si>
  <si>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</si>
  <si>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</si>
  <si>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</si>
  <si>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</si>
  <si>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</si>
  <si>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</si>
  <si>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</si>
  <si>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</si>
  <si>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</si>
  <si>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</si>
  <si>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</si>
  <si>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</si>
  <si>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</si>
  <si>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</si>
  <si>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</si>
  <si>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</si>
  <si>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</si>
  <si>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</si>
  <si>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</si>
  <si>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</si>
  <si>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</si>
  <si>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</si>
  <si>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</si>
  <si>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</si>
  <si>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</si>
  <si>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</si>
  <si>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</si>
  <si>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</si>
  <si>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</si>
  <si>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</si>
  <si>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</si>
  <si>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</si>
  <si>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</si>
  <si>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</si>
  <si>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</si>
  <si>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</si>
  <si>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</si>
  <si>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</si>
  <si>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</si>
  <si>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</si>
  <si>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</si>
  <si>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</si>
  <si>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</si>
  <si>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</si>
  <si>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</si>
  <si>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</si>
  <si>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</si>
  <si>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</si>
  <si>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</si>
  <si>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</si>
  <si>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</si>
  <si>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</si>
  <si>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</si>
  <si>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</si>
  <si>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</si>
  <si>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</si>
  <si>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</si>
  <si>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</si>
  <si>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</si>
  <si>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</si>
  <si>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</si>
  <si>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</si>
  <si>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</si>
  <si>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</si>
  <si>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</si>
  <si>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</si>
  <si>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</si>
  <si>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</si>
  <si>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</si>
  <si>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</si>
  <si>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</si>
  <si>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</si>
  <si>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</si>
  <si>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</si>
  <si>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</si>
  <si>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</si>
  <si>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</si>
  <si>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</si>
  <si>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</si>
  <si>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</si>
  <si>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</si>
  <si>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</si>
  <si>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</si>
  <si>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</si>
  <si>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</si>
  <si>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</si>
  <si>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</si>
  <si>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</si>
  <si>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</si>
  <si>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</si>
  <si>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</si>
  <si>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</si>
  <si>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</si>
  <si>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</si>
  <si>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</si>
  <si>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</si>
  <si>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</si>
  <si>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</si>
  <si>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</si>
  <si>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</si>
  <si>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</si>
  <si>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</si>
  <si>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</si>
  <si>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</si>
  <si>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</si>
  <si>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</si>
  <si>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</si>
  <si>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</si>
  <si>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</si>
  <si>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</si>
  <si>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</si>
  <si>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</si>
  <si>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</si>
  <si>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</si>
  <si>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</si>
  <si>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</si>
  <si>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</si>
  <si>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</si>
  <si>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</si>
  <si>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</si>
  <si>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</si>
  <si>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</si>
  <si>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</si>
  <si>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</si>
  <si>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</si>
  <si>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</si>
  <si>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</si>
  <si>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</si>
  <si>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</si>
  <si>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</si>
  <si>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</si>
  <si>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</si>
  <si>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</si>
  <si>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</si>
  <si>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</si>
  <si>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</si>
  <si>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</si>
  <si>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</si>
  <si>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</si>
  <si>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</si>
  <si>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</si>
  <si>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</si>
  <si>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</si>
  <si>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</si>
  <si>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</si>
  <si>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</si>
  <si>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</si>
  <si>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</si>
  <si>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</si>
  <si>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</si>
  <si>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</si>
  <si>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</si>
  <si>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</si>
  <si>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</si>
  <si>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</si>
  <si>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</si>
  <si>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</si>
  <si>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</si>
  <si>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</si>
  <si>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</si>
  <si>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</si>
  <si>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</si>
  <si>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</si>
  <si>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</si>
  <si>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</si>
  <si>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</si>
  <si>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</si>
  <si>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</si>
  <si>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</si>
  <si>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</si>
  <si>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</si>
  <si>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</si>
  <si>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</si>
  <si>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</si>
  <si>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</si>
  <si>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</si>
  <si>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</si>
  <si>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</si>
  <si>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</si>
  <si>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</si>
  <si>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</si>
  <si>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</si>
  <si>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</si>
  <si>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</si>
  <si>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</si>
  <si>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</si>
  <si>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</si>
  <si>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</si>
  <si>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</si>
  <si>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</si>
  <si>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</si>
  <si>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</si>
  <si>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</si>
  <si>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</si>
  <si>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</si>
  <si>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</si>
  <si>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</si>
  <si>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</si>
  <si>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</si>
  <si>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</si>
  <si>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</si>
  <si>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</si>
  <si>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</si>
  <si>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</si>
  <si>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</si>
  <si>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</si>
  <si>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</si>
  <si>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</si>
  <si>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</si>
  <si>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</si>
  <si>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</si>
  <si>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</si>
  <si>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</si>
  <si>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</si>
  <si>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</si>
  <si>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</si>
  <si>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</si>
  <si>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</si>
  <si>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</si>
  <si>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</si>
  <si>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</si>
  <si>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</si>
  <si>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</si>
  <si>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</si>
  <si>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</si>
  <si>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</si>
  <si>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</si>
  <si>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</si>
  <si>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</si>
  <si>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</si>
  <si>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</si>
  <si>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</si>
  <si>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</si>
  <si>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</si>
  <si>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</si>
  <si>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</si>
  <si>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</si>
  <si>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</si>
  <si>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</si>
  <si>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</si>
  <si>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</si>
  <si>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</si>
  <si>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</si>
  <si>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</si>
  <si>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</si>
  <si>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</si>
  <si>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</si>
  <si>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</si>
  <si>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</si>
  <si>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</si>
  <si>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</si>
  <si>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</si>
  <si>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</si>
  <si>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</si>
  <si>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</si>
  <si>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</si>
  <si>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</si>
  <si>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</si>
  <si>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</si>
  <si>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</si>
  <si>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</si>
  <si>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</si>
  <si>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</si>
  <si>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</si>
  <si>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</si>
  <si>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</si>
  <si>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</si>
  <si>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</si>
  <si>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</si>
  <si>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</si>
  <si>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</si>
  <si>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</si>
  <si>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</si>
  <si>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</si>
  <si>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</si>
  <si>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</si>
  <si>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</si>
  <si>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</si>
  <si>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</si>
  <si>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</si>
  <si>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</si>
  <si>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</si>
  <si>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</si>
  <si>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</si>
  <si>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</si>
  <si>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</si>
  <si>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</si>
  <si>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</si>
  <si>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</si>
  <si>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</si>
  <si>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</si>
  <si>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</si>
  <si>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</si>
  <si>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</si>
  <si>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</si>
  <si>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</si>
  <si>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</si>
  <si>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</si>
  <si>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</si>
  <si>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</si>
  <si>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</si>
  <si>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</si>
  <si>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</si>
  <si>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</si>
  <si>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</si>
  <si>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</si>
  <si>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</si>
  <si>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</si>
  <si>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</si>
  <si>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</si>
  <si>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</si>
  <si>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</si>
  <si>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</si>
  <si>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</si>
  <si>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</si>
  <si>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</si>
  <si>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</si>
  <si>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</si>
  <si>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</si>
  <si>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</si>
  <si>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</si>
  <si>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</si>
  <si>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</si>
  <si>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</si>
  <si>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</si>
  <si>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</si>
  <si>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</si>
  <si>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</si>
  <si>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</si>
  <si>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</si>
  <si>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</si>
  <si>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</si>
  <si>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</si>
  <si>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</si>
  <si>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</si>
  <si>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</si>
  <si>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</si>
  <si>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</si>
  <si>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</si>
  <si>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</si>
  <si>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</si>
  <si>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</si>
  <si>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</si>
  <si>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</si>
  <si>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</si>
  <si>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</si>
  <si>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</si>
  <si>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</si>
  <si>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</si>
  <si>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</si>
  <si>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</si>
  <si>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</si>
  <si>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</si>
  <si>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</si>
  <si>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</si>
  <si>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</si>
  <si>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</si>
  <si>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</si>
  <si>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</si>
  <si>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</si>
  <si>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</si>
  <si>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</si>
  <si>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</si>
  <si>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</si>
  <si>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</si>
  <si>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</si>
  <si>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</si>
  <si>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</si>
  <si>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</si>
  <si>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</si>
  <si>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</si>
  <si>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</si>
  <si>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</si>
  <si>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</si>
  <si>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</si>
  <si>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</si>
  <si>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</si>
  <si>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</si>
  <si>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</si>
  <si>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</si>
  <si>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</si>
  <si>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</si>
  <si>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</si>
  <si>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</si>
  <si>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</si>
  <si>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</si>
  <si>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</si>
  <si>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</si>
  <si>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</si>
  <si>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</si>
  <si>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</si>
  <si>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</si>
  <si>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</si>
  <si>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</si>
  <si>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</si>
  <si>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</si>
  <si>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</si>
  <si>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</si>
  <si>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</si>
  <si>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</si>
  <si>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</si>
  <si>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</si>
  <si>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</si>
  <si>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</si>
  <si>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</si>
  <si>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</si>
  <si>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</si>
  <si>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</si>
  <si>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</si>
  <si>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</si>
  <si>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</si>
  <si>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</si>
  <si>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</si>
  <si>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</si>
  <si>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</si>
  <si>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</si>
  <si>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</si>
  <si>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</si>
  <si>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</si>
  <si>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</si>
  <si>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</si>
  <si>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</si>
  <si>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</si>
  <si>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</si>
  <si>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</si>
  <si>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</si>
  <si>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</si>
  <si>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</si>
  <si>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</si>
  <si>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</si>
  <si>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</si>
  <si>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</si>
  <si>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</si>
  <si>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</si>
  <si>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</si>
  <si>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</si>
  <si>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</si>
  <si>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</si>
  <si>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</si>
  <si>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</si>
  <si>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</si>
  <si>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</si>
  <si>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</si>
  <si>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</si>
  <si>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</si>
  <si>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</si>
  <si>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</si>
  <si>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</si>
  <si>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</si>
  <si>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</si>
  <si>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</si>
  <si>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</si>
  <si>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</si>
  <si>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</si>
  <si>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</si>
  <si>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</si>
  <si>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</si>
  <si>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</si>
  <si>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</si>
  <si>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</si>
  <si>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</si>
  <si>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</si>
  <si>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</si>
  <si>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</si>
  <si>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</si>
  <si>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</si>
  <si>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</si>
  <si>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</si>
  <si>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</si>
  <si>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</si>
  <si>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</si>
  <si>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</si>
  <si>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</si>
  <si>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</si>
  <si>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</si>
  <si>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</si>
  <si>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</si>
  <si>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</si>
  <si>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</si>
  <si>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</si>
  <si>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</si>
  <si>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</si>
  <si>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</si>
  <si>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</si>
  <si>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</si>
  <si>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</si>
  <si>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</si>
  <si>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</si>
  <si>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</si>
  <si>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</si>
  <si>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</si>
  <si>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</si>
  <si>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</si>
  <si>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</si>
  <si>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</si>
  <si>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</si>
  <si>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</si>
  <si>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</si>
  <si>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</si>
  <si>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</si>
  <si>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</si>
  <si>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</si>
  <si>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</si>
  <si>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</si>
  <si>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</si>
  <si>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</si>
  <si>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</si>
  <si>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</si>
  <si>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</si>
  <si>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</si>
  <si>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</si>
  <si>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</si>
  <si>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</si>
  <si>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</si>
  <si>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</si>
  <si>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</si>
  <si>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</si>
  <si>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</si>
  <si>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</si>
  <si>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</si>
  <si>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</si>
  <si>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</si>
  <si>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</si>
  <si>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</si>
  <si>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</si>
  <si>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</si>
  <si>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</si>
  <si>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</si>
  <si>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</si>
  <si>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</si>
  <si>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</si>
  <si>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</si>
  <si>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</si>
  <si>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</si>
  <si>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</si>
  <si>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</si>
  <si>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</si>
  <si>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</si>
  <si>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</si>
  <si>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</si>
  <si>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</si>
  <si>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</si>
  <si>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</si>
  <si>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</si>
  <si>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</si>
  <si>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</si>
  <si>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</si>
  <si>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</si>
  <si>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</si>
  <si>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</si>
  <si>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</si>
  <si>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</si>
  <si>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</si>
  <si>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</si>
  <si>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</si>
  <si>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</si>
  <si>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</si>
  <si>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</si>
  <si>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</si>
  <si>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</si>
  <si>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</si>
  <si>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</si>
  <si>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</si>
  <si>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</si>
  <si>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</si>
  <si>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</si>
  <si>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</si>
  <si>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</si>
  <si>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</si>
  <si>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</si>
  <si>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</si>
  <si>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</si>
  <si>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</si>
  <si>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</si>
  <si>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</si>
  <si>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</si>
  <si>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</si>
  <si>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</si>
  <si>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</si>
  <si>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</si>
  <si>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</si>
  <si>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</si>
  <si>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</si>
  <si>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</si>
  <si>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</si>
  <si>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</si>
  <si>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</si>
  <si>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</si>
  <si>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</si>
  <si>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</si>
  <si>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</si>
  <si>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</si>
  <si>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</si>
  <si>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</si>
  <si>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</si>
  <si>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</si>
  <si>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</si>
  <si>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</si>
  <si>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</si>
  <si>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</si>
  <si>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</si>
  <si>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</si>
  <si>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</si>
  <si>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</si>
  <si>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</si>
  <si>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</si>
  <si>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</si>
  <si>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</si>
  <si>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</si>
  <si>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</si>
  <si>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</si>
  <si>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</si>
  <si>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</si>
  <si>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</si>
  <si>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</si>
  <si>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</si>
  <si>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</si>
  <si>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</si>
  <si>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</si>
  <si>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</si>
  <si>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</si>
  <si>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</si>
  <si>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</si>
  <si>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</si>
  <si>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</si>
  <si>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</si>
  <si>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</si>
  <si>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</si>
  <si>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</si>
  <si>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</si>
  <si>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</si>
  <si>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</si>
  <si>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</si>
  <si>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</si>
  <si>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</si>
  <si>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</si>
  <si>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</si>
  <si>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</si>
  <si>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</si>
  <si>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</si>
  <si>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</si>
  <si>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</si>
  <si>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</si>
  <si>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</si>
  <si>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</si>
  <si>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</si>
  <si>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</si>
  <si>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</si>
  <si>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</si>
  <si>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</si>
  <si>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</si>
  <si>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</si>
  <si>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</si>
  <si>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</si>
  <si>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</si>
  <si>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</si>
  <si>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</si>
  <si>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</si>
  <si>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</si>
  <si>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</si>
  <si>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</si>
  <si>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</si>
  <si>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</si>
  <si>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</si>
  <si>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</si>
  <si>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</si>
  <si>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</si>
  <si>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</si>
  <si>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</si>
  <si>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</si>
  <si>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</si>
  <si>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</si>
  <si>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</si>
  <si>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</si>
  <si>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</si>
  <si>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</si>
  <si>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</si>
  <si>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</si>
  <si>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</si>
  <si>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</si>
  <si>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</si>
  <si>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</si>
  <si>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</si>
  <si>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</si>
  <si>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</si>
  <si>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</si>
  <si>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</si>
  <si>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</si>
  <si>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</si>
  <si>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</si>
  <si>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</si>
  <si>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</si>
  <si>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</si>
  <si>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</si>
  <si>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</si>
  <si>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</si>
  <si>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</si>
  <si>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</si>
  <si>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</si>
  <si>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</si>
  <si>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</si>
  <si>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</si>
  <si>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</si>
  <si>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</si>
  <si>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</si>
  <si>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</si>
  <si>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</si>
  <si>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</si>
  <si>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</si>
  <si>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</si>
  <si>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</si>
  <si>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</si>
  <si>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</si>
  <si>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</si>
  <si>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</si>
  <si>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</si>
  <si>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</si>
  <si>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</si>
  <si>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</si>
  <si>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</si>
  <si>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</si>
  <si>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</si>
  <si>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</si>
  <si>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</si>
  <si>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</si>
  <si>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</si>
  <si>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</si>
  <si>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</si>
  <si>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</si>
  <si>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</si>
  <si>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</si>
  <si>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</si>
  <si>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</si>
  <si>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</si>
  <si>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</si>
  <si>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</si>
  <si>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</si>
  <si>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</si>
  <si>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</si>
  <si>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</si>
  <si>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</si>
  <si>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</si>
  <si>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</si>
  <si>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</si>
  <si>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</si>
  <si>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</si>
  <si>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</si>
  <si>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</si>
  <si>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</si>
  <si>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</si>
  <si>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</si>
  <si>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</si>
  <si>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</si>
  <si>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</si>
  <si>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</si>
  <si>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</si>
  <si>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</si>
  <si>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</si>
  <si>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</si>
  <si>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</si>
  <si>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</si>
  <si>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</si>
  <si>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</si>
  <si>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</si>
  <si>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</si>
  <si>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</si>
  <si>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</si>
  <si>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</si>
  <si>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</si>
  <si>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</si>
  <si>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</si>
  <si>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</si>
  <si>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</si>
  <si>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</si>
  <si>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</si>
  <si>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</si>
  <si>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</si>
  <si>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</si>
  <si>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</si>
  <si>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</si>
  <si>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</si>
  <si>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</si>
  <si>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</si>
  <si>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</si>
  <si>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</si>
  <si>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</si>
  <si>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</si>
  <si>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</si>
  <si>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</si>
  <si>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</si>
  <si>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</si>
  <si>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</si>
  <si>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</si>
  <si>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</si>
  <si>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</si>
  <si>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</si>
  <si>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</si>
  <si>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</si>
  <si>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</si>
  <si>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</si>
  <si>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</si>
  <si>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</si>
  <si>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</si>
  <si>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</si>
  <si>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</si>
  <si>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</si>
  <si>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</si>
  <si>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</si>
  <si>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</si>
  <si>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</si>
  <si>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</si>
  <si>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</si>
  <si>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</si>
  <si>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</si>
  <si>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</si>
  <si>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</si>
  <si>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</si>
  <si>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</si>
  <si>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</si>
  <si>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</si>
  <si>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</si>
  <si>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</si>
  <si>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</si>
  <si>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</si>
  <si>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</si>
  <si>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</si>
  <si>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</si>
  <si>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</si>
  <si>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</si>
  <si>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</si>
  <si>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</si>
  <si>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</si>
  <si>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</si>
  <si>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</si>
  <si>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</si>
  <si>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</si>
  <si>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</si>
  <si>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</si>
  <si>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</si>
  <si>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</si>
  <si>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</si>
  <si>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</si>
  <si>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</si>
  <si>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</si>
  <si>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</si>
  <si>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</si>
  <si>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</si>
  <si>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</si>
  <si>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</si>
  <si>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</si>
  <si>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</si>
  <si>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</si>
  <si>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</si>
  <si>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</si>
  <si>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</si>
  <si>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</si>
  <si>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</si>
  <si>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</si>
  <si>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</si>
  <si>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</si>
  <si>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</si>
  <si>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</si>
  <si>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</si>
  <si>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</si>
  <si>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</si>
  <si>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</si>
  <si>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</si>
  <si>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</si>
  <si>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</si>
  <si>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</si>
  <si>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</si>
  <si>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</si>
  <si>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</si>
  <si>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</si>
  <si>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</si>
  <si>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</si>
  <si>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</si>
  <si>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</si>
  <si>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</si>
  <si>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</si>
  <si>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</si>
  <si>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</si>
  <si>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</si>
  <si>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</si>
  <si>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</si>
  <si>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</si>
  <si>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</si>
  <si>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</si>
  <si>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</si>
  <si>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</si>
  <si>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</si>
  <si>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</si>
  <si>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</si>
  <si>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</si>
  <si>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</si>
  <si>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</si>
  <si>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</si>
  <si>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</si>
  <si>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</si>
  <si>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</si>
  <si>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</si>
  <si>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</si>
  <si>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</si>
  <si>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</si>
  <si>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</si>
  <si>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</si>
  <si>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</si>
  <si>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</si>
  <si>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</si>
  <si>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</si>
  <si>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</si>
  <si>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</si>
  <si>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</si>
  <si>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</si>
  <si>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</si>
  <si>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</si>
  <si>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</si>
  <si>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</si>
  <si>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</si>
  <si>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</si>
  <si>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</si>
  <si>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</si>
  <si>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</si>
  <si>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</si>
  <si>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</si>
  <si>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</si>
  <si>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</si>
  <si>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</si>
  <si>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</si>
  <si>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</si>
  <si>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</si>
  <si>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</si>
  <si>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</si>
  <si>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</si>
  <si>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</si>
  <si>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</si>
  <si>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</si>
  <si>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</si>
  <si>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</si>
  <si>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</si>
  <si>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</si>
  <si>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</si>
  <si>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</si>
  <si>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</si>
  <si>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</si>
  <si>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</si>
  <si>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</si>
  <si>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</si>
  <si>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</si>
  <si>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</si>
  <si>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</si>
  <si>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</si>
  <si>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</si>
  <si>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</si>
  <si>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</si>
  <si>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</si>
  <si>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</si>
  <si>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</si>
  <si>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</si>
  <si>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</si>
  <si>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</si>
  <si>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</si>
  <si>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</si>
  <si>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</si>
  <si>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</si>
  <si>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</si>
  <si>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</si>
  <si>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</si>
  <si>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</si>
  <si>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</si>
  <si>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</si>
  <si>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</si>
  <si>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</si>
  <si>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</si>
  <si>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</si>
  <si>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</si>
  <si>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</si>
  <si>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</si>
  <si>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</si>
  <si>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</si>
  <si>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</si>
  <si>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</si>
  <si>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</si>
  <si>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</si>
  <si>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</si>
  <si>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</si>
  <si>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</si>
  <si>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</si>
  <si>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</si>
  <si>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</si>
  <si>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</si>
  <si>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</si>
  <si>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</si>
  <si>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</si>
  <si>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</si>
  <si>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</si>
  <si>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</si>
  <si>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</si>
  <si>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</si>
  <si>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</si>
  <si>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</si>
  <si>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</si>
  <si>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</si>
  <si>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</si>
  <si>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</si>
  <si>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</si>
  <si>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</si>
  <si>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</si>
  <si>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</si>
  <si>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</si>
  <si>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</si>
  <si>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</si>
  <si>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</si>
  <si>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</si>
  <si>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</si>
  <si>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</si>
  <si>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</si>
  <si>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</si>
  <si>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</si>
  <si>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</si>
  <si>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</si>
  <si>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</si>
  <si>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</si>
  <si>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</si>
  <si>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</si>
  <si>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</si>
  <si>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</si>
  <si>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</si>
  <si>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</si>
  <si>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</si>
  <si>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</si>
  <si>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</si>
  <si>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</si>
  <si>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</si>
  <si>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</si>
  <si>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</si>
  <si>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</si>
  <si>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</si>
  <si>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</si>
  <si>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</si>
  <si>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</si>
  <si>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</si>
  <si>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</si>
  <si>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</si>
  <si>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</si>
  <si>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</si>
  <si>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</si>
  <si>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</si>
  <si>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</si>
  <si>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</si>
  <si>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</si>
  <si>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</si>
  <si>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</si>
  <si>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</si>
  <si>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</si>
  <si>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</si>
  <si>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</si>
  <si>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</si>
  <si>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</si>
  <si>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</si>
  <si>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</si>
  <si>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</si>
  <si>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</si>
  <si>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</si>
  <si>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</si>
  <si>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</si>
  <si>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</si>
  <si>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</si>
  <si>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</si>
  <si>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</si>
  <si>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</si>
  <si>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</si>
  <si>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</si>
  <si>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</si>
  <si>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</si>
  <si>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</si>
  <si>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</si>
  <si>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</si>
  <si>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</si>
  <si>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</si>
  <si>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</si>
  <si>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</si>
  <si>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</si>
  <si>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</si>
  <si>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</si>
  <si>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</si>
  <si>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</si>
  <si>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</si>
  <si>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</si>
  <si>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</si>
  <si>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</si>
  <si>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</si>
  <si>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</si>
  <si>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</si>
  <si>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</si>
  <si>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</si>
  <si>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</si>
  <si>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</si>
  <si>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</si>
  <si>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</si>
  <si>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</si>
  <si>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</si>
  <si>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</si>
  <si>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</si>
  <si>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</si>
  <si>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</si>
  <si>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</si>
  <si>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</si>
  <si>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</si>
  <si>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</si>
  <si>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</si>
  <si>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</si>
  <si>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</si>
  <si>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</si>
  <si>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</si>
  <si>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</si>
  <si>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</si>
  <si>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</si>
  <si>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</si>
  <si>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</si>
  <si>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</si>
  <si>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</si>
  <si>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</si>
  <si>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</si>
  <si>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</si>
  <si>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</si>
  <si>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</si>
  <si>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</si>
  <si>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</si>
  <si>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</si>
  <si>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</si>
  <si>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</si>
  <si>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</si>
  <si>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</si>
  <si>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</si>
  <si>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</si>
  <si>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</si>
  <si>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</si>
  <si>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</si>
  <si>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</si>
  <si>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</si>
  <si>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</si>
  <si>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</si>
  <si>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</si>
  <si>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</si>
  <si>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</si>
  <si>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</si>
  <si>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</si>
  <si>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</si>
  <si>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</si>
  <si>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</si>
  <si>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</si>
  <si>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</si>
  <si>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</si>
  <si>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</si>
  <si>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</si>
  <si>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</si>
  <si>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</si>
  <si>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</si>
  <si>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</si>
  <si>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</si>
  <si>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</si>
  <si>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</si>
  <si>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</si>
  <si>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</si>
  <si>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</si>
  <si>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</si>
  <si>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</si>
  <si>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</si>
  <si>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</si>
  <si>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</si>
  <si>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</si>
  <si>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</si>
  <si>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</si>
  <si>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</si>
  <si>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</si>
  <si>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</si>
  <si>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</si>
  <si>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</si>
  <si>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</si>
  <si>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</si>
  <si>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</si>
  <si>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</si>
  <si>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</si>
  <si>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</si>
  <si>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</si>
  <si>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</si>
  <si>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</si>
  <si>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</si>
  <si>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</si>
  <si>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</si>
  <si>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</si>
  <si>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</si>
  <si>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</si>
  <si>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</si>
  <si>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</si>
  <si>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</si>
  <si>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</si>
  <si>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</si>
  <si>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</si>
  <si>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</si>
  <si>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</si>
  <si>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</si>
  <si>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</si>
  <si>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</si>
  <si>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</si>
  <si>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</si>
  <si>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</si>
  <si>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</si>
  <si>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</si>
  <si>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</si>
  <si>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</si>
  <si>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</si>
  <si>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</si>
  <si>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</si>
  <si>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</si>
  <si>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</si>
  <si>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</si>
  <si>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</si>
  <si>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</si>
  <si>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</si>
  <si>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</si>
  <si>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</si>
  <si>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</si>
  <si>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</si>
  <si>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</si>
  <si>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</si>
  <si>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</si>
  <si>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</si>
  <si>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</si>
  <si>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</si>
  <si>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</si>
  <si>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</si>
  <si>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</si>
  <si>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</si>
  <si>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</si>
  <si>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</si>
  <si>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</si>
  <si>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</si>
  <si>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</si>
  <si>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</si>
  <si>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</si>
  <si>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</si>
  <si>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</si>
  <si>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</si>
  <si>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</si>
  <si>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</si>
  <si>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</si>
  <si>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</si>
  <si>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</si>
  <si>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</si>
  <si>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</si>
  <si>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</si>
  <si>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</si>
  <si>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</si>
  <si>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</si>
  <si>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</si>
  <si>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</si>
  <si>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</si>
  <si>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</si>
  <si>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</si>
  <si>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</si>
  <si>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</si>
  <si>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</si>
  <si>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</si>
  <si>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</si>
  <si>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</si>
  <si>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</si>
  <si>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</si>
  <si>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</si>
  <si>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</si>
  <si>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</si>
  <si>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</si>
  <si>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</si>
  <si>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</si>
  <si>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</si>
  <si>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</si>
  <si>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</si>
  <si>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</si>
  <si>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</si>
  <si>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</si>
  <si>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</si>
  <si>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</si>
  <si>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</si>
  <si>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</si>
  <si>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</si>
  <si>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</si>
  <si>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</si>
  <si>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</si>
  <si>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</si>
  <si>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</si>
  <si>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</si>
  <si>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</si>
  <si>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</si>
  <si>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</si>
  <si>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</si>
  <si>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</si>
  <si>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</si>
  <si>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</si>
  <si>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</si>
  <si>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</si>
  <si>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</si>
  <si>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</si>
  <si>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</si>
  <si>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</si>
  <si>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</si>
  <si>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</si>
  <si>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</si>
  <si>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</si>
  <si>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</si>
  <si>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</si>
  <si>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</si>
  <si>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</si>
  <si>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</si>
  <si>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</si>
  <si>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</si>
  <si>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</si>
  <si>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</si>
  <si>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</si>
  <si>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</si>
  <si>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</si>
  <si>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</si>
  <si>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</si>
  <si>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</si>
  <si>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</si>
  <si>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</si>
  <si>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</si>
  <si>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</si>
  <si>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</si>
  <si>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</si>
  <si>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</si>
  <si>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</si>
  <si>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</si>
  <si>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</si>
  <si>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</si>
  <si>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</si>
  <si>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</si>
  <si>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</si>
  <si>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</si>
  <si>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</si>
  <si>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</si>
  <si>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</si>
  <si>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</si>
  <si>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</si>
  <si>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</si>
  <si>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</si>
  <si>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</si>
  <si>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</si>
  <si>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</si>
  <si>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</si>
  <si>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</si>
  <si>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</si>
  <si>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</si>
  <si>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</si>
  <si>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</si>
  <si>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</si>
  <si>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</si>
  <si>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</si>
  <si>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</si>
  <si>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</si>
  <si>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</si>
  <si>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</si>
  <si>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</si>
  <si>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</si>
  <si>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</si>
  <si>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</si>
  <si>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</si>
  <si>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</si>
  <si>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</si>
  <si>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</si>
  <si>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</si>
  <si>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</si>
  <si>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</si>
  <si>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</si>
  <si>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</si>
  <si>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</si>
  <si>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</si>
  <si>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</si>
  <si>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</si>
  <si>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</si>
  <si>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</si>
  <si>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</si>
  <si>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</si>
  <si>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</si>
  <si>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</si>
  <si>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</si>
  <si>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</si>
  <si>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</si>
  <si>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</si>
  <si>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</si>
  <si>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</si>
  <si>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</si>
  <si>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</si>
  <si>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</si>
  <si>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</si>
  <si>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</si>
  <si>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</si>
  <si>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</si>
  <si>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</si>
  <si>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</si>
  <si>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</si>
  <si>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</si>
  <si>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</si>
  <si>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</si>
  <si>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</si>
  <si>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</si>
  <si>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</si>
  <si>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</si>
  <si>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</si>
  <si>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</si>
  <si>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</si>
  <si>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</si>
  <si>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</si>
  <si>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</si>
  <si>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</si>
  <si>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</si>
  <si>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</si>
  <si>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</si>
  <si>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</si>
  <si>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</si>
  <si>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</si>
  <si>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</si>
  <si>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</si>
  <si>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</si>
  <si>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</si>
  <si>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</si>
  <si>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</si>
  <si>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</si>
  <si>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</si>
  <si>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</si>
  <si>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</si>
  <si>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</si>
  <si>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</si>
  <si>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</si>
  <si>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</si>
  <si>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</si>
  <si>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</si>
  <si>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</si>
  <si>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</si>
  <si>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</si>
  <si>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</si>
  <si>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</si>
  <si>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</si>
  <si>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</si>
  <si>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</si>
  <si>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</si>
  <si>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</si>
  <si>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</si>
  <si>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</si>
  <si>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</si>
  <si>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</si>
  <si>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</si>
  <si>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</si>
  <si>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</si>
  <si>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</si>
  <si>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</si>
  <si>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</si>
  <si>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</si>
  <si>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</si>
  <si>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</si>
  <si>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</si>
  <si>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</si>
  <si>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</si>
  <si>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</si>
  <si>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</si>
  <si>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</si>
  <si>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</si>
  <si>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</si>
  <si>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</si>
  <si>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</si>
  <si>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</si>
  <si>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</si>
  <si>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</si>
  <si>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</si>
  <si>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</si>
  <si>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</si>
  <si>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</si>
  <si>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</si>
  <si>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</si>
  <si>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</si>
  <si>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</si>
  <si>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</si>
  <si>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</si>
  <si>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</si>
  <si>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</si>
  <si>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</si>
  <si>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</si>
  <si>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</si>
  <si>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</si>
  <si>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</si>
  <si>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</si>
  <si>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</si>
  <si>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</si>
  <si>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</si>
  <si>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</si>
  <si>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</si>
  <si>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</si>
  <si>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</si>
  <si>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</si>
  <si>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</si>
  <si>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</si>
  <si>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</si>
  <si>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</si>
  <si>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</si>
  <si>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</si>
  <si>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</si>
  <si>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</si>
  <si>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</si>
  <si>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</si>
  <si>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</si>
  <si>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</si>
  <si>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</si>
  <si>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</si>
  <si>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</si>
  <si>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</si>
  <si>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</si>
  <si>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</si>
  <si>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</si>
  <si>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</si>
  <si>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</si>
  <si>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</si>
  <si>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</si>
  <si>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</si>
  <si>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</si>
  <si>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</si>
  <si>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</si>
  <si>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</si>
  <si>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</si>
  <si>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</si>
  <si>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</si>
  <si>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</si>
  <si>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</si>
  <si>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</si>
  <si>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</si>
  <si>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</si>
  <si>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</si>
  <si>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</si>
  <si>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</si>
  <si>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</si>
  <si>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</si>
  <si>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</si>
  <si>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</si>
  <si>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</si>
  <si>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</si>
  <si>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</si>
  <si>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</si>
  <si>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</si>
  <si>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</si>
  <si>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</si>
  <si>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</si>
  <si>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</si>
  <si>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</si>
  <si>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</si>
  <si>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</si>
  <si>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</si>
  <si>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</si>
  <si>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</si>
  <si>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</si>
  <si>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</si>
  <si>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</si>
  <si>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</si>
  <si>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</si>
  <si>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</si>
  <si>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</si>
  <si>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</si>
  <si>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</si>
  <si>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</si>
  <si>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</si>
  <si>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</si>
  <si>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</si>
  <si>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</si>
  <si>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</si>
  <si>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</si>
  <si>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</si>
  <si>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</si>
  <si>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</si>
  <si>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</si>
  <si>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</si>
  <si>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</si>
  <si>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</si>
  <si>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</si>
  <si>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</si>
  <si>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</si>
  <si>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</si>
  <si>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</si>
  <si>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</si>
  <si>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</si>
  <si>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</si>
  <si>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</si>
  <si>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</si>
  <si>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</si>
  <si>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</si>
  <si>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</si>
  <si>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</si>
  <si>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</si>
  <si>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</si>
  <si>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</si>
  <si>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</si>
  <si>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</si>
  <si>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</si>
  <si>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</si>
  <si>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</si>
  <si>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</si>
  <si>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</si>
  <si>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</si>
  <si>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</si>
  <si>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</si>
  <si>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</si>
  <si>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</si>
  <si>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</si>
  <si>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</si>
  <si>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</si>
  <si>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</si>
  <si>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</si>
  <si>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</si>
  <si>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</si>
  <si>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</si>
  <si>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</si>
  <si>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</si>
  <si>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</si>
  <si>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</si>
  <si>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</si>
  <si>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</si>
  <si>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</si>
  <si>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</si>
  <si>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</si>
  <si>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</si>
  <si>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</si>
  <si>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</si>
  <si>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</si>
  <si>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</si>
  <si>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</si>
  <si>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</si>
  <si>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</si>
  <si>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</si>
  <si>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</si>
  <si>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</si>
  <si>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</si>
  <si>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</si>
  <si>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</si>
  <si>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</si>
  <si>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</si>
  <si>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</si>
  <si>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</si>
  <si>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</si>
  <si>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</si>
  <si>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</si>
  <si>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</si>
  <si>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</si>
  <si>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</si>
  <si>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</si>
  <si>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</si>
  <si>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</si>
  <si>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</si>
  <si>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</si>
  <si>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</si>
  <si>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</si>
  <si>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</si>
  <si>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</si>
  <si>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</si>
  <si>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</si>
  <si>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</si>
  <si>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</si>
  <si>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</si>
  <si>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</si>
  <si>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</si>
  <si>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</si>
  <si>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</si>
  <si>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</si>
  <si>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</si>
  <si>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</si>
  <si>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</si>
  <si>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</si>
  <si>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</si>
  <si>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</si>
  <si>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</si>
  <si>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</si>
  <si>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</si>
  <si>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</si>
  <si>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</si>
  <si>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</si>
  <si>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</si>
  <si>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</si>
  <si>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</si>
  <si>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</si>
  <si>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</si>
  <si>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</si>
  <si>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</si>
  <si>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</si>
  <si>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</si>
  <si>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</si>
  <si>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</si>
  <si>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</si>
  <si>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</si>
  <si>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</si>
  <si>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</si>
  <si>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</si>
  <si>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</si>
  <si>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</si>
  <si>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</si>
  <si>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</si>
  <si>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</si>
  <si>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</si>
  <si>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</si>
  <si>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</si>
  <si>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</si>
  <si>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</si>
  <si>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</si>
  <si>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</si>
  <si>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</si>
  <si>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</si>
  <si>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</si>
  <si>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</si>
  <si>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</si>
  <si>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</si>
  <si>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</si>
  <si>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</si>
  <si>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</si>
  <si>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</si>
  <si>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</si>
  <si>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</si>
  <si>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</si>
  <si>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</si>
  <si>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</si>
  <si>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</si>
  <si>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</si>
  <si>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</si>
  <si>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</si>
  <si>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</si>
  <si>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</si>
  <si>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</si>
  <si>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</si>
  <si>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</si>
  <si>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</si>
  <si>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</si>
  <si>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</si>
  <si>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</si>
  <si>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</si>
  <si>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</si>
  <si>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</si>
  <si>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</si>
  <si>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</si>
  <si>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</si>
  <si>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</si>
  <si>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</si>
  <si>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</si>
  <si>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</si>
  <si>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</si>
  <si>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</si>
  <si>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</si>
  <si>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</si>
  <si>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</si>
  <si>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</si>
  <si>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</si>
  <si>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</si>
  <si>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</si>
  <si>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</si>
  <si>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</si>
  <si>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</si>
  <si>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</si>
  <si>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</si>
  <si>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</si>
  <si>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</si>
  <si>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</si>
  <si>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</si>
  <si>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</si>
  <si>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</si>
  <si>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</si>
  <si>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</si>
  <si>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</si>
  <si>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</si>
  <si>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</si>
  <si>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</si>
  <si>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</si>
  <si>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</si>
  <si>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</si>
  <si>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</si>
  <si>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</si>
  <si>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</si>
  <si>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</si>
  <si>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</si>
  <si>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</si>
  <si>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</si>
  <si>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</si>
  <si>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</si>
  <si>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</si>
  <si>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</si>
  <si>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</si>
  <si>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</si>
  <si>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</si>
  <si>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</si>
  <si>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</si>
  <si>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</si>
  <si>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</si>
  <si>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</si>
  <si>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</si>
  <si>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</si>
  <si>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</si>
  <si>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</si>
  <si>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</si>
  <si>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</si>
  <si>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</si>
  <si>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</si>
  <si>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</si>
  <si>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</si>
  <si>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</si>
  <si>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</si>
  <si>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</si>
  <si>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</si>
  <si>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</si>
  <si>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</si>
  <si>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</si>
  <si>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</si>
  <si>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</si>
  <si>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</si>
  <si>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</si>
  <si>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</si>
  <si>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</si>
  <si>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</si>
  <si>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</si>
  <si>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</si>
  <si>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</si>
  <si>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</si>
  <si>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</si>
  <si>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</si>
  <si>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</si>
  <si>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</si>
  <si>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</si>
  <si>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</si>
  <si>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</si>
  <si>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</si>
  <si>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</si>
  <si>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</si>
  <si>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</si>
  <si>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</si>
  <si>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</si>
  <si>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</si>
  <si>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</si>
  <si>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</si>
  <si>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</si>
  <si>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</si>
  <si>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</si>
  <si>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</si>
  <si>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</si>
  <si>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</si>
  <si>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</si>
  <si>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</si>
  <si>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</si>
  <si>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</si>
  <si>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</si>
  <si>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</si>
  <si>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</si>
  <si>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</si>
  <si>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</si>
  <si>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</si>
  <si>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</si>
  <si>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</si>
  <si>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</si>
  <si>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</si>
  <si>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</si>
  <si>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</si>
  <si>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</si>
  <si>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</si>
  <si>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</si>
  <si>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</si>
  <si>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</si>
  <si>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</si>
  <si>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</si>
  <si>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</si>
  <si>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</si>
  <si>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</si>
  <si>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</si>
  <si>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</si>
  <si>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</si>
  <si>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</si>
  <si>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</si>
  <si>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</si>
  <si>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</si>
  <si>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</si>
  <si>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</si>
  <si>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</si>
  <si>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</si>
  <si>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</si>
  <si>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</si>
  <si>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</si>
  <si>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</si>
  <si>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</si>
  <si>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</si>
  <si>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</si>
  <si>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</si>
  <si>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</si>
  <si>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</si>
  <si>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</si>
  <si>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</si>
  <si>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</si>
  <si>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</si>
  <si>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</si>
  <si>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</si>
  <si>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</si>
  <si>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</si>
  <si>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</si>
  <si>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</si>
  <si>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</si>
  <si>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</si>
  <si>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</si>
  <si>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</si>
  <si>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</si>
  <si>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</si>
  <si>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</si>
  <si>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</si>
  <si>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</si>
  <si>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</si>
  <si>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</si>
  <si>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</si>
  <si>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</si>
  <si>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</si>
  <si>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</si>
  <si>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</si>
  <si>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</si>
  <si>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</si>
  <si>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</si>
  <si>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</si>
  <si>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</si>
  <si>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</si>
  <si>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</si>
  <si>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</si>
  <si>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</si>
  <si>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</si>
  <si>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</si>
  <si>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</si>
  <si>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</si>
  <si>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</si>
  <si>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</si>
  <si>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</si>
  <si>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</si>
  <si>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</si>
  <si>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</si>
  <si>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</si>
  <si>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</si>
  <si>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</si>
  <si>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</si>
  <si>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</si>
  <si>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</si>
  <si>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</si>
  <si>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</si>
  <si>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</si>
  <si>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</si>
  <si>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</si>
  <si>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</si>
  <si>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</si>
  <si>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</si>
  <si>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</si>
  <si>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</si>
  <si>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</si>
  <si>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</si>
  <si>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</si>
  <si>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</si>
  <si>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</si>
  <si>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</si>
  <si>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</si>
  <si>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</si>
  <si>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</si>
  <si>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</si>
  <si>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</si>
  <si>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</si>
  <si>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</si>
  <si>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</si>
  <si>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</si>
  <si>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</si>
  <si>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</si>
  <si>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</si>
  <si>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</si>
  <si>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</si>
  <si>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</si>
  <si>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</si>
  <si>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</si>
  <si>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</si>
  <si>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</si>
  <si>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</si>
  <si>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</si>
  <si>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</si>
  <si>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</si>
  <si>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</si>
  <si>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</si>
  <si>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</si>
  <si>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</si>
  <si>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</si>
  <si>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</si>
  <si>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</si>
  <si>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</si>
  <si>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</si>
  <si>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</si>
  <si>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</si>
  <si>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</si>
  <si>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</si>
  <si>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</si>
  <si>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</si>
  <si>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</si>
  <si>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</si>
  <si>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</si>
  <si>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</si>
  <si>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</si>
  <si>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</si>
  <si>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</si>
  <si>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</si>
  <si>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</si>
  <si>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</si>
  <si>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</si>
  <si>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</si>
  <si>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</si>
  <si>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</si>
  <si>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</si>
  <si>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</si>
  <si>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</si>
  <si>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</si>
  <si>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</si>
  <si>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</si>
  <si>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</si>
  <si>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</si>
  <si>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</si>
  <si>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</si>
  <si>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</si>
  <si>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</si>
  <si>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</si>
  <si>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</si>
  <si>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</si>
  <si>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</si>
  <si>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</si>
  <si>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</si>
  <si>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</si>
  <si>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</si>
  <si>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</si>
  <si>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</si>
  <si>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</si>
  <si>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</si>
  <si>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</si>
  <si>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</si>
  <si>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</si>
  <si>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</si>
  <si>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</si>
  <si>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</si>
  <si>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</si>
  <si>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</si>
  <si>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</si>
  <si>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</si>
  <si>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</si>
  <si>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</si>
  <si>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</si>
  <si>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</si>
  <si>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</si>
  <si>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</si>
  <si>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</si>
  <si>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</si>
  <si>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</si>
  <si>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</si>
  <si>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</si>
  <si>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</si>
  <si>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</si>
  <si>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</si>
  <si>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</si>
  <si>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</si>
  <si>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</si>
  <si>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</si>
  <si>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</si>
  <si>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</si>
  <si>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</si>
  <si>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</si>
  <si>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</si>
  <si>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</si>
  <si>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</si>
  <si>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</si>
  <si>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</si>
  <si>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</si>
  <si>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</si>
  <si>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</si>
  <si>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</si>
  <si>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</si>
  <si>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</si>
  <si>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</si>
  <si>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</si>
  <si>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</si>
  <si>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</si>
  <si>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</si>
  <si>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</si>
  <si>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</si>
  <si>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</si>
  <si>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</si>
  <si>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</si>
  <si>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</si>
  <si>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</si>
  <si>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</si>
  <si>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</si>
  <si>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</si>
  <si>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</si>
  <si>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</si>
  <si>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</si>
  <si>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</si>
  <si>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</si>
  <si>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</si>
  <si>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</si>
  <si>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</si>
  <si>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</si>
  <si>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</si>
  <si>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</si>
  <si>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</si>
  <si>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</si>
  <si>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</si>
  <si>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</si>
  <si>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</si>
  <si>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</si>
  <si>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</si>
  <si>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</si>
  <si>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</si>
  <si>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</si>
  <si>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</si>
  <si>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</si>
  <si>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</si>
  <si>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</si>
  <si>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</si>
  <si>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</si>
  <si>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</si>
  <si>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</si>
  <si>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</si>
  <si>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</si>
  <si>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</si>
  <si>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</si>
  <si>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</si>
  <si>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</si>
  <si>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</si>
  <si>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</si>
  <si>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</si>
  <si>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</si>
  <si>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</si>
  <si>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</si>
  <si>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</si>
  <si>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</si>
  <si>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</si>
  <si>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</si>
  <si>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</si>
  <si>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</si>
  <si>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</si>
  <si>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</si>
  <si>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</si>
  <si>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</si>
  <si>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</si>
  <si>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</si>
  <si>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</si>
  <si>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</si>
  <si>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</si>
  <si>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</si>
  <si>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</si>
  <si>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</si>
  <si>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</si>
  <si>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</si>
  <si>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</si>
  <si>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</si>
  <si>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</si>
  <si>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</si>
  <si>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</si>
  <si>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</si>
  <si>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</si>
  <si>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</si>
  <si>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</si>
  <si>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</si>
  <si>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</si>
  <si>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</si>
  <si>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</si>
  <si>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</si>
  <si>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</si>
  <si>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</si>
  <si>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</si>
  <si>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</si>
  <si>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</si>
  <si>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</si>
  <si>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</si>
  <si>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</si>
  <si>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</si>
  <si>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</si>
  <si>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</si>
  <si>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</si>
  <si>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</si>
  <si>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</si>
  <si>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</si>
  <si>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</si>
  <si>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</si>
  <si>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</si>
  <si>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</si>
  <si>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</si>
  <si>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</si>
  <si>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</si>
  <si>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</si>
  <si>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</si>
  <si>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</si>
  <si>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</si>
  <si>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</si>
  <si>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</si>
  <si>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</si>
  <si>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</si>
  <si>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</si>
  <si>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</si>
  <si>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</si>
  <si>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</si>
  <si>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</si>
  <si>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</si>
  <si>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</si>
  <si>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</si>
  <si>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</si>
  <si>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</si>
  <si>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</si>
  <si>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</si>
  <si>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</si>
  <si>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</si>
  <si>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</si>
  <si>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</si>
  <si>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</si>
  <si>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</si>
  <si>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</si>
  <si>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</si>
  <si>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</si>
  <si>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</si>
  <si>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</si>
  <si>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</si>
  <si>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</si>
  <si>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</si>
  <si>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</si>
  <si>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</si>
  <si>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</si>
  <si>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</si>
  <si>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</si>
  <si>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</si>
  <si>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</si>
  <si>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</si>
  <si>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</si>
  <si>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</si>
  <si>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</si>
  <si>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</si>
  <si>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</si>
  <si>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</si>
  <si>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</si>
  <si>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</si>
  <si>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</si>
  <si>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</si>
  <si>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</si>
  <si>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</si>
  <si>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</si>
  <si>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</si>
  <si>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</si>
  <si>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</si>
  <si>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</si>
  <si>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</si>
  <si>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</si>
  <si>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</si>
  <si>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</si>
  <si>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</si>
  <si>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</si>
  <si>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</si>
  <si>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</si>
  <si>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</si>
  <si>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</si>
  <si>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</si>
  <si>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</si>
  <si>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</si>
  <si>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</si>
  <si>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</si>
  <si>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</si>
  <si>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</si>
  <si>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</si>
  <si>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</si>
  <si>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</si>
  <si>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</si>
  <si>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</si>
  <si>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</si>
  <si>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</si>
  <si>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</si>
  <si>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</si>
  <si>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</si>
  <si>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</si>
  <si>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</si>
  <si>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</si>
  <si>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</si>
  <si>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</si>
  <si>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</si>
  <si>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</si>
  <si>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</si>
  <si>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</si>
  <si>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</si>
  <si>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</si>
  <si>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</si>
  <si>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</si>
  <si>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</si>
  <si>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</si>
  <si>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</si>
  <si>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</si>
  <si>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</si>
  <si>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</si>
  <si>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</si>
  <si>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</si>
  <si>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</si>
  <si>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</si>
  <si>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</si>
  <si>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</si>
  <si>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</si>
  <si>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</si>
  <si>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</si>
  <si>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</si>
  <si>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</si>
  <si>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</si>
  <si>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</si>
  <si>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</si>
  <si>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</si>
  <si>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</si>
  <si>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</si>
  <si>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</si>
  <si>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</si>
  <si>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</si>
  <si>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</si>
  <si>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</si>
  <si>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</si>
  <si>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</si>
  <si>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</si>
  <si>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</si>
  <si>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</si>
  <si>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</si>
  <si>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</si>
  <si>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</si>
  <si>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</si>
  <si>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</si>
  <si>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</si>
  <si>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</si>
  <si>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</si>
  <si>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</si>
  <si>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</si>
  <si>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</si>
  <si>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</si>
  <si>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</si>
  <si>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</si>
  <si>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</si>
  <si>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</si>
  <si>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</si>
  <si>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</si>
  <si>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</si>
  <si>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</si>
  <si>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</si>
  <si>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</si>
  <si>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</si>
  <si>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</si>
  <si>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</si>
  <si>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</si>
  <si>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</si>
  <si>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</si>
  <si>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</si>
  <si>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</si>
  <si>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</si>
  <si>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</si>
  <si>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</si>
  <si>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</si>
  <si>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</si>
  <si>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</si>
  <si>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</si>
  <si>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</si>
  <si>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</si>
  <si>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</si>
  <si>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</si>
  <si>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</si>
  <si>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</si>
  <si>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</si>
  <si>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</si>
  <si>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</si>
  <si>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</si>
  <si>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</si>
  <si>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</si>
  <si>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</si>
  <si>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</si>
  <si>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</si>
  <si>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</si>
  <si>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</si>
  <si>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</si>
  <si>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</si>
  <si>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</si>
  <si>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</si>
  <si>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</si>
  <si>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</si>
  <si>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</si>
  <si>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</si>
  <si>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</si>
  <si>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</si>
  <si>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</si>
  <si>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</si>
  <si>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</si>
  <si>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</si>
  <si>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</si>
  <si>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</si>
  <si>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</si>
  <si>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</si>
  <si>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</si>
  <si>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</si>
  <si>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</si>
  <si>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</si>
  <si>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</si>
  <si>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</si>
  <si>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</si>
  <si>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</si>
  <si>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</si>
  <si>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</si>
  <si>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</si>
  <si>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</si>
  <si>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</si>
  <si>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</si>
  <si>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</si>
  <si>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</si>
  <si>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</si>
  <si>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</si>
  <si>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</si>
  <si>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</si>
  <si>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</si>
  <si>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</si>
  <si>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</si>
  <si>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</si>
  <si>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</si>
  <si>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</si>
  <si>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</si>
  <si>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</si>
  <si>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</si>
  <si>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</si>
  <si>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</si>
  <si>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</si>
  <si>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</si>
  <si>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</si>
  <si>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</si>
  <si>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</si>
  <si>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</si>
  <si>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</si>
  <si>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</si>
  <si>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</si>
  <si>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</si>
  <si>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</si>
  <si>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</si>
  <si>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</si>
  <si>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</si>
  <si>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</si>
  <si>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</si>
  <si>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</si>
  <si>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</si>
  <si>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</si>
  <si>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</si>
  <si>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</si>
  <si>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</si>
  <si>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</si>
  <si>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</si>
  <si>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</si>
  <si>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</si>
  <si>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</si>
  <si>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</si>
  <si>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</si>
  <si>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</si>
  <si>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</si>
  <si>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</si>
  <si>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</si>
  <si>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</si>
  <si>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</si>
  <si>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</si>
  <si>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</si>
  <si>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</si>
  <si>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</si>
  <si>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</si>
  <si>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</si>
  <si>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</si>
  <si>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</si>
  <si>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</si>
  <si>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</si>
  <si>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</si>
  <si>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</si>
  <si>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</si>
  <si>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</si>
  <si>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</si>
  <si>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</si>
  <si>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</si>
  <si>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</si>
  <si>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</si>
  <si>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</si>
  <si>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</si>
  <si>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</si>
  <si>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</si>
  <si>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</si>
  <si>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</si>
  <si>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</si>
  <si>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</si>
  <si>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</si>
  <si>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</si>
  <si>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</si>
  <si>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</si>
  <si>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</si>
  <si>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</si>
  <si>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</si>
  <si>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</si>
  <si>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</si>
  <si>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</si>
  <si>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</si>
  <si>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</si>
  <si>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</si>
  <si>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</si>
  <si>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</si>
  <si>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</si>
  <si>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</si>
  <si>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</si>
  <si>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</si>
  <si>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</si>
  <si>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</si>
  <si>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</si>
  <si>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</si>
  <si>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</si>
  <si>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</si>
  <si>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</si>
  <si>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</si>
  <si>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</si>
  <si>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</si>
  <si>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</si>
  <si>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</si>
  <si>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</si>
  <si>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</si>
  <si>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</si>
  <si>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</si>
  <si>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</si>
  <si>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</si>
  <si>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</si>
  <si>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</si>
  <si>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</si>
  <si>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</si>
  <si>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</si>
  <si>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</si>
  <si>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</si>
  <si>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</si>
  <si>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</si>
  <si>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</si>
  <si>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</si>
  <si>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</si>
  <si>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</si>
  <si>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</si>
  <si>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</si>
  <si>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</si>
  <si>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</si>
  <si>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</si>
  <si>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</si>
  <si>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</si>
  <si>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</si>
  <si>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</si>
  <si>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</si>
  <si>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</si>
  <si>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</si>
  <si>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</si>
  <si>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</si>
  <si>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</si>
  <si>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</si>
  <si>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</si>
  <si>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</si>
  <si>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</si>
  <si>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</si>
  <si>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</si>
  <si>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</si>
  <si>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</si>
  <si>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</si>
  <si>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</si>
  <si>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</si>
  <si>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</si>
  <si>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</si>
  <si>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</si>
  <si>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</si>
  <si>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</si>
  <si>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</si>
  <si>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</si>
  <si>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</si>
  <si>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</si>
  <si>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</si>
  <si>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</si>
  <si>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</si>
  <si>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</si>
  <si>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</si>
  <si>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</si>
  <si>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</si>
  <si>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</si>
  <si>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</si>
  <si>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</si>
  <si>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</si>
  <si>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</si>
  <si>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</si>
  <si>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</si>
  <si>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</si>
  <si>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</si>
  <si>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</si>
  <si>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</si>
  <si>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</si>
  <si>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</si>
  <si>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</si>
  <si>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</si>
  <si>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</si>
  <si>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</si>
  <si>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</si>
  <si>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</si>
  <si>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</si>
  <si>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</si>
  <si>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</si>
  <si>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</si>
  <si>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</si>
  <si>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</si>
  <si>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</si>
  <si>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</si>
  <si>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</si>
  <si>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</si>
  <si>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</si>
  <si>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</si>
  <si>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</si>
  <si>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</si>
  <si>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</si>
  <si>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</si>
  <si>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</si>
  <si>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</si>
  <si>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</si>
  <si>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</si>
  <si>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</si>
  <si>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</si>
  <si>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</si>
  <si>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</si>
  <si>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</si>
  <si>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</si>
  <si>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</si>
  <si>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</si>
  <si>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</si>
  <si>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</si>
  <si>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</si>
  <si>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</si>
  <si>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</si>
  <si>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</si>
  <si>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</si>
  <si>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</si>
  <si>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</si>
  <si>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</si>
  <si>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</si>
  <si>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</si>
  <si>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</si>
  <si>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</si>
  <si>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</si>
  <si>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</si>
  <si>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</si>
  <si>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</si>
  <si>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</si>
  <si>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</si>
  <si>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</si>
  <si>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</si>
  <si>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</si>
  <si>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</si>
  <si>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</si>
  <si>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</si>
  <si>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</si>
  <si>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</si>
  <si>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</si>
  <si>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</si>
  <si>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</si>
  <si>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</si>
  <si>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</si>
  <si>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</si>
  <si>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</si>
  <si>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</si>
  <si>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</si>
  <si>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</si>
  <si>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</si>
  <si>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</si>
  <si>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</si>
  <si>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</si>
  <si>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</si>
  <si>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</si>
  <si>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</si>
  <si>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</si>
  <si>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</si>
  <si>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</si>
  <si>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</si>
  <si>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</si>
  <si>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</si>
  <si>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</si>
  <si>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</si>
  <si>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</si>
  <si>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</si>
  <si>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</si>
  <si>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</si>
  <si>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</si>
  <si>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</si>
  <si>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</si>
  <si>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</si>
  <si>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</si>
  <si>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</si>
  <si>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</si>
  <si>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</si>
  <si>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</si>
  <si>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</si>
  <si>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</si>
  <si>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</si>
  <si>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</si>
  <si>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</si>
  <si>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</si>
  <si>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</si>
  <si>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</si>
  <si>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</si>
  <si>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</si>
  <si>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</si>
  <si>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</si>
  <si>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</si>
  <si>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</si>
  <si>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</si>
  <si>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</si>
  <si>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</si>
  <si>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</si>
  <si>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</si>
  <si>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</si>
  <si>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</si>
  <si>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</si>
  <si>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</si>
  <si>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</si>
  <si>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</si>
  <si>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</si>
  <si>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</si>
  <si>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</si>
  <si>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</si>
  <si>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</si>
  <si>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</si>
  <si>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</si>
  <si>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</si>
  <si>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</si>
  <si>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</si>
  <si>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</si>
  <si>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</si>
  <si>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</si>
  <si>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</si>
  <si>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</si>
  <si>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</si>
  <si>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</si>
  <si>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</si>
  <si>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</si>
  <si>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</si>
  <si>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</si>
  <si>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</si>
  <si>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</si>
  <si>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</si>
  <si>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</si>
  <si>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</si>
  <si>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</si>
  <si>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</si>
  <si>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</si>
  <si>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</si>
  <si>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</si>
  <si>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</si>
  <si>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</si>
  <si>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</si>
  <si>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</si>
  <si>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</si>
  <si>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</si>
  <si>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</si>
  <si>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</si>
  <si>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</si>
  <si>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</si>
  <si>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</si>
  <si>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</si>
  <si>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</si>
  <si>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</si>
  <si>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</si>
  <si>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</si>
  <si>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</si>
  <si>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</si>
  <si>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</si>
  <si>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</si>
  <si>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</si>
  <si>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</si>
  <si>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</si>
  <si>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</si>
  <si>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</si>
  <si>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</si>
  <si>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</si>
  <si>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</si>
  <si>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</si>
  <si>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</si>
  <si>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</si>
  <si>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</si>
  <si>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</si>
  <si>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</si>
  <si>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</si>
  <si>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</si>
  <si>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</si>
  <si>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</si>
  <si>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</si>
  <si>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</si>
  <si>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</si>
  <si>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</si>
  <si>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</si>
  <si>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</si>
  <si>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</si>
  <si>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</si>
  <si>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</si>
  <si>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</si>
  <si>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</si>
  <si>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</si>
  <si>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</si>
  <si>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</si>
  <si>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</si>
  <si>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</si>
  <si>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</si>
  <si>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</si>
  <si>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</si>
  <si>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</si>
  <si>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</si>
  <si>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</si>
  <si>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</si>
  <si>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</si>
  <si>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</si>
  <si>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</si>
  <si>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</si>
  <si>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</si>
  <si>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</si>
  <si>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</si>
  <si>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</si>
  <si>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</si>
  <si>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</si>
  <si>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</si>
  <si>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</si>
  <si>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</si>
  <si>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</si>
  <si>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</si>
  <si>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</si>
  <si>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</si>
  <si>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</si>
  <si>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</si>
  <si>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</si>
  <si>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</si>
  <si>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</si>
  <si>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</si>
  <si>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</si>
  <si>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</si>
  <si>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</si>
  <si>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</si>
  <si>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</si>
  <si>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</si>
  <si>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</si>
  <si>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</si>
  <si>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</si>
  <si>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</si>
  <si>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</si>
  <si>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</si>
  <si>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</si>
  <si>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</si>
  <si>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</si>
  <si>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</si>
  <si>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</si>
  <si>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</si>
  <si>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</si>
  <si>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</si>
  <si>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</si>
  <si>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</si>
  <si>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</si>
  <si>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</si>
  <si>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</si>
  <si>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</si>
  <si>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</si>
  <si>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</si>
  <si>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</si>
  <si>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</si>
  <si>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</si>
  <si>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</si>
  <si>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</si>
  <si>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</si>
  <si>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</si>
  <si>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</si>
  <si>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</si>
  <si>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</si>
  <si>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</si>
  <si>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</si>
  <si>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</si>
  <si>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</si>
  <si>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</si>
  <si>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</si>
  <si>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</si>
  <si>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</si>
  <si>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</si>
  <si>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</si>
  <si>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</si>
  <si>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</si>
  <si>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</si>
  <si>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</si>
  <si>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</si>
  <si>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</si>
  <si>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</si>
  <si>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</si>
  <si>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</si>
  <si>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</si>
  <si>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</si>
  <si>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</si>
  <si>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</si>
  <si>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</si>
  <si>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</si>
  <si>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</si>
  <si>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</si>
  <si>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</si>
  <si>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</si>
  <si>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</si>
  <si>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</si>
  <si>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</si>
  <si>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</si>
  <si>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</si>
  <si>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</si>
  <si>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</si>
  <si>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</si>
  <si>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</si>
  <si>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</si>
  <si>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</si>
  <si>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</si>
  <si>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</si>
  <si>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</si>
  <si>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</si>
  <si>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</si>
  <si>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</si>
  <si>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</si>
  <si>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</si>
  <si>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</si>
  <si>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</si>
  <si>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</si>
  <si>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</si>
  <si>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</si>
  <si>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</si>
  <si>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</si>
  <si>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</si>
  <si>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</si>
  <si>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</si>
  <si>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</si>
  <si>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</si>
  <si>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</si>
  <si>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</si>
  <si>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</si>
  <si>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</si>
  <si>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</si>
  <si>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</si>
  <si>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</si>
  <si>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</si>
  <si>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</si>
  <si>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</si>
  <si>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</si>
  <si>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</si>
  <si>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</si>
  <si>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</si>
  <si>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</si>
  <si>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</si>
  <si>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</si>
  <si>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</si>
  <si>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</si>
  <si>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</si>
  <si>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</si>
  <si>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</si>
  <si>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</si>
  <si>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</si>
  <si>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</si>
  <si>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</si>
  <si>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</si>
  <si>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</si>
  <si>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</si>
  <si>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</si>
  <si>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</si>
  <si>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</si>
  <si>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</si>
  <si>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</si>
  <si>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</si>
  <si>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</si>
  <si>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</si>
  <si>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</si>
  <si>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</si>
  <si>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</si>
  <si>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</si>
  <si>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</si>
  <si>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</si>
  <si>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</si>
  <si>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</si>
  <si>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</si>
  <si>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</si>
  <si>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</si>
  <si>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</si>
  <si>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</si>
  <si>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</si>
  <si>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</si>
  <si>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</si>
  <si>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</si>
  <si>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</si>
  <si>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</si>
  <si>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</si>
  <si>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</si>
  <si>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</si>
  <si>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</si>
  <si>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</si>
  <si>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</si>
  <si>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</si>
  <si>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</si>
  <si>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</si>
  <si>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</si>
  <si>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</si>
  <si>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</si>
  <si>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</si>
  <si>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</si>
  <si>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</si>
  <si>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</si>
  <si>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</si>
  <si>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</si>
  <si>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</si>
  <si>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</si>
  <si>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</si>
  <si>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</si>
  <si>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</si>
  <si>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</si>
  <si>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</si>
  <si>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</si>
  <si>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</si>
  <si>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</si>
  <si>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</si>
  <si>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</si>
  <si>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</si>
  <si>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</si>
  <si>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</si>
  <si>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</si>
  <si>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</si>
  <si>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</si>
  <si>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</si>
  <si>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</si>
  <si>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</si>
  <si>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</si>
  <si>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</si>
  <si>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</si>
  <si>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</si>
  <si>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</si>
  <si>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</si>
  <si>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</si>
  <si>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</si>
  <si>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</si>
  <si>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</si>
  <si>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</si>
  <si>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</si>
  <si>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</si>
  <si>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</si>
  <si>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</si>
  <si>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</si>
  <si>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</si>
  <si>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</si>
  <si>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</si>
  <si>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</si>
  <si>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</si>
  <si>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</si>
  <si>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</si>
  <si>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</si>
  <si>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</si>
  <si>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</si>
  <si>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</si>
  <si>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</si>
  <si>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</si>
  <si>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</si>
  <si>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</si>
  <si>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</si>
  <si>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</si>
  <si>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</si>
  <si>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</si>
  <si>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</si>
  <si>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</si>
  <si>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</si>
  <si>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</si>
  <si>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</si>
  <si>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</si>
  <si>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</si>
  <si>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</si>
  <si>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</si>
  <si>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</si>
  <si>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</si>
  <si>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</si>
  <si>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</si>
  <si>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</si>
  <si>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</si>
  <si>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</si>
  <si>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</si>
  <si>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</si>
  <si>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</si>
  <si>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</si>
  <si>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</si>
  <si>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</si>
  <si>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</si>
  <si>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</si>
  <si>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</si>
  <si>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</si>
  <si>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</si>
  <si>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</si>
  <si>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</si>
  <si>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</si>
  <si>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</si>
  <si>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</si>
  <si>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</si>
  <si>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</si>
  <si>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</si>
  <si>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</si>
  <si>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</si>
  <si>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</si>
  <si>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</si>
  <si>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</si>
  <si>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</si>
  <si>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</si>
  <si>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</si>
  <si>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</si>
  <si>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</si>
  <si>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</si>
  <si>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</si>
  <si>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</si>
  <si>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</si>
  <si>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</si>
  <si>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</si>
  <si>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</si>
  <si>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</si>
  <si>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</si>
  <si>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</si>
  <si>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</si>
  <si>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</si>
  <si>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</si>
  <si>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</si>
  <si>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</si>
  <si>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</si>
  <si>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</si>
  <si>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</si>
  <si>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</si>
  <si>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</si>
  <si>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</si>
  <si>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</si>
  <si>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</si>
  <si>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</si>
  <si>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</si>
  <si>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</si>
  <si>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</si>
  <si>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</si>
  <si>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</si>
  <si>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</si>
  <si>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</si>
  <si>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</si>
  <si>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</si>
  <si>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</si>
  <si>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</si>
  <si>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</si>
  <si>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</si>
  <si>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</si>
  <si>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</si>
  <si>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</si>
  <si>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</si>
  <si>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</si>
  <si>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</si>
  <si>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</si>
  <si>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</si>
  <si>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</si>
  <si>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</si>
  <si>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</si>
  <si>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</si>
  <si>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</si>
  <si>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</si>
  <si>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</si>
  <si>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</si>
  <si>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</si>
  <si>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</si>
  <si>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</si>
  <si>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</si>
  <si>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</si>
  <si>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</si>
  <si>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</si>
  <si>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</si>
  <si>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</si>
  <si>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</si>
  <si>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</si>
  <si>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</si>
  <si>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</si>
  <si>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</si>
  <si>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</si>
  <si>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</si>
  <si>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</si>
  <si>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</si>
  <si>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</si>
  <si>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</si>
  <si>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</si>
  <si>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</si>
  <si>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</si>
  <si>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</si>
  <si>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</si>
  <si>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</si>
  <si>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</si>
  <si>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</si>
  <si>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</si>
  <si>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</si>
  <si>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</si>
  <si>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</si>
  <si>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</si>
  <si>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</si>
  <si>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</si>
  <si>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</si>
  <si>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</si>
  <si>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</si>
  <si>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</si>
  <si>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</si>
  <si>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</si>
  <si>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</si>
  <si>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</si>
  <si>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</si>
  <si>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</si>
  <si>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</si>
  <si>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</si>
  <si>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</si>
  <si>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</si>
  <si>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</si>
  <si>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</si>
  <si>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</si>
  <si>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</si>
  <si>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</si>
  <si>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</si>
  <si>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</si>
  <si>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</si>
  <si>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</si>
  <si>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</si>
  <si>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</si>
  <si>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</si>
  <si>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</si>
  <si>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</si>
  <si>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</si>
  <si>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</si>
  <si>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</si>
  <si>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</si>
  <si>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</si>
  <si>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</si>
  <si>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</si>
  <si>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</si>
  <si>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</si>
  <si>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</si>
  <si>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</si>
  <si>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</si>
  <si>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</si>
  <si>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</si>
  <si>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</si>
  <si>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</si>
  <si>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</si>
  <si>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</si>
  <si>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</si>
  <si>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</si>
  <si>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</si>
  <si>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</si>
  <si>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</si>
  <si>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</si>
  <si>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</si>
  <si>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</si>
  <si>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</si>
  <si>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</si>
  <si>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</si>
  <si>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</si>
  <si>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</si>
  <si>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</si>
  <si>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</si>
  <si>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</si>
  <si>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</si>
  <si>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</si>
  <si>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</si>
  <si>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</si>
  <si>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</si>
  <si>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</si>
  <si>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</si>
  <si>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</si>
  <si>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</si>
  <si>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</si>
  <si>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</si>
  <si>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</si>
  <si>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</si>
  <si>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</si>
  <si>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</si>
  <si>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</si>
  <si>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</si>
  <si>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</si>
  <si>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</si>
  <si>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</si>
  <si>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</si>
  <si>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</si>
  <si>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</si>
  <si>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</si>
  <si>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</si>
  <si>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</si>
  <si>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</si>
  <si>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</si>
  <si>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</si>
  <si>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</si>
  <si>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</si>
  <si>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</si>
  <si>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</si>
  <si>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</si>
  <si>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</si>
  <si>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</si>
  <si>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</si>
  <si>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</si>
  <si>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</si>
  <si>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</si>
  <si>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</si>
  <si>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</si>
  <si>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</si>
  <si>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</si>
  <si>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</si>
  <si>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</si>
  <si>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</si>
  <si>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</si>
  <si>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</si>
  <si>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</si>
  <si>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</si>
  <si>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</si>
  <si>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</si>
  <si>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</si>
  <si>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</si>
  <si>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</si>
  <si>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</si>
  <si>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</si>
  <si>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</si>
  <si>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</si>
  <si>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</si>
  <si>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</si>
  <si>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</si>
  <si>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</si>
  <si>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</si>
  <si>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</si>
  <si>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</si>
  <si>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</si>
  <si>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</si>
  <si>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</si>
  <si>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</si>
  <si>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</si>
  <si>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</si>
  <si>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</si>
  <si>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</si>
  <si>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</si>
  <si>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</si>
  <si>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</si>
  <si>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</si>
  <si>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</si>
  <si>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</si>
  <si>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</si>
  <si>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</si>
  <si>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</si>
  <si>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</si>
  <si>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</si>
  <si>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</si>
  <si>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</si>
  <si>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</si>
  <si>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</si>
  <si>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</si>
  <si>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</si>
  <si>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</si>
  <si>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</si>
  <si>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</si>
  <si>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</si>
  <si>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</si>
  <si>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</si>
  <si>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</si>
  <si>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</si>
  <si>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</si>
  <si>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</si>
  <si>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</si>
  <si>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</si>
  <si>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</si>
  <si>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</si>
  <si>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</si>
  <si>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</si>
  <si>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</si>
  <si>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</si>
  <si>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</si>
  <si>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</si>
  <si>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</si>
  <si>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</si>
  <si>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</si>
  <si>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</si>
  <si>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</si>
  <si>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</si>
  <si>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</si>
  <si>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</si>
  <si>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</si>
  <si>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</si>
  <si>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</si>
  <si>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</si>
  <si>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</si>
  <si>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</si>
  <si>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</si>
  <si>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</si>
  <si>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</si>
  <si>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</si>
  <si>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</si>
  <si>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</si>
  <si>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</si>
  <si>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</si>
  <si>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</si>
  <si>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</si>
  <si>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</si>
  <si>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</si>
  <si>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</si>
  <si>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</si>
  <si>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</si>
  <si>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</si>
  <si>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</si>
  <si>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</si>
  <si>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</si>
  <si>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</si>
  <si>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</si>
  <si>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</si>
  <si>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</si>
  <si>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</si>
  <si>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</si>
  <si>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</si>
  <si>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</si>
  <si>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</si>
  <si>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</si>
  <si>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</si>
  <si>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</si>
  <si>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</si>
  <si>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</si>
  <si>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</si>
  <si>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</si>
  <si>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</si>
  <si>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</si>
  <si>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</si>
  <si>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</si>
  <si>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</si>
  <si>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</si>
  <si>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</si>
  <si>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</si>
  <si>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</si>
  <si>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</si>
  <si>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</si>
  <si>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</si>
  <si>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</si>
  <si>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</si>
  <si>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</si>
  <si>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</si>
  <si>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</si>
  <si>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</si>
  <si>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</si>
  <si>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</si>
  <si>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</si>
  <si>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</si>
  <si>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</si>
  <si>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</si>
  <si>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</si>
  <si>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</si>
  <si>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</si>
  <si>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</si>
  <si>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</si>
  <si>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</si>
  <si>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</si>
  <si>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</si>
  <si>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</si>
  <si>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</si>
  <si>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</si>
  <si>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</si>
  <si>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</si>
  <si>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</si>
  <si>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</si>
  <si>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</si>
  <si>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</si>
  <si>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</si>
  <si>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</si>
  <si>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</si>
  <si>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</si>
  <si>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</si>
  <si>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</si>
  <si>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</si>
  <si>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</si>
  <si>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</si>
  <si>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</si>
  <si>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</si>
  <si>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</si>
  <si>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</si>
  <si>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</si>
  <si>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</si>
  <si>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</si>
  <si>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</si>
  <si>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</si>
  <si>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</si>
  <si>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</si>
  <si>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</si>
  <si>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</si>
  <si>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</si>
  <si>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</si>
  <si>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</si>
  <si>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</si>
  <si>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</si>
  <si>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</si>
  <si>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</si>
  <si>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</si>
  <si>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</si>
  <si>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</si>
  <si>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</si>
  <si>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</si>
  <si>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</si>
  <si>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</si>
  <si>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</si>
  <si>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</si>
  <si>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</si>
  <si>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</si>
  <si>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</si>
  <si>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</si>
  <si>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</si>
  <si>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</si>
  <si>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</si>
  <si>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</si>
  <si>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</si>
  <si>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</si>
  <si>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</si>
  <si>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</si>
  <si>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</si>
  <si>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</si>
  <si>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</si>
  <si>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</si>
  <si>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</si>
  <si>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</si>
  <si>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</si>
  <si>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</si>
  <si>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</si>
  <si>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</si>
  <si>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</si>
  <si>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</si>
  <si>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</si>
  <si>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</si>
  <si>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</si>
  <si>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</si>
  <si>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</si>
  <si>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</si>
  <si>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</si>
  <si>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</si>
  <si>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</si>
  <si>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</si>
  <si>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</si>
  <si>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</si>
  <si>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</si>
  <si>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</si>
  <si>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</si>
  <si>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</si>
  <si>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</si>
  <si>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</si>
  <si>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</si>
  <si>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</si>
  <si>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</si>
  <si>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</si>
  <si>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</si>
  <si>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</si>
  <si>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</si>
  <si>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</si>
  <si>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</si>
  <si>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</si>
  <si>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</si>
  <si>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</si>
  <si>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</si>
  <si>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</si>
  <si>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</si>
  <si>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</si>
  <si>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</si>
  <si>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</si>
  <si>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</si>
  <si>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</si>
  <si>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</si>
  <si>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</si>
  <si>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</si>
  <si>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</si>
  <si>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</si>
  <si>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</si>
  <si>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</si>
  <si>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</si>
  <si>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</si>
  <si>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</si>
  <si>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</si>
  <si>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</si>
  <si>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</si>
  <si>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</si>
  <si>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</si>
  <si>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</si>
  <si>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</si>
  <si>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</si>
  <si>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</si>
  <si>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</si>
  <si>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</si>
  <si>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</si>
  <si>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</si>
  <si>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</si>
  <si>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</si>
  <si>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</si>
  <si>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</si>
  <si>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</si>
  <si>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</si>
  <si>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</si>
  <si>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</si>
  <si>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</si>
  <si>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</si>
  <si>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</si>
  <si>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</si>
  <si>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</si>
  <si>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</si>
  <si>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</si>
  <si>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</si>
  <si>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</si>
  <si>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</si>
  <si>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</si>
  <si>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</si>
  <si>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</si>
  <si>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</si>
  <si>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</si>
  <si>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</si>
  <si>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</si>
  <si>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</si>
  <si>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</si>
  <si>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</si>
  <si>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</si>
  <si>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</si>
  <si>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</si>
  <si>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</si>
  <si>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</si>
  <si>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</si>
  <si>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</si>
  <si>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</si>
  <si>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</si>
  <si>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</si>
  <si>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</si>
  <si>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</si>
  <si>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</si>
  <si>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</si>
  <si>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</si>
  <si>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</si>
  <si>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</si>
  <si>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</si>
  <si>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</si>
  <si>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</si>
  <si>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</si>
  <si>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</si>
  <si>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</si>
  <si>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</si>
  <si>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</si>
  <si>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</si>
  <si>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</si>
  <si>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</si>
  <si>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</si>
  <si>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</si>
  <si>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</si>
  <si>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</si>
  <si>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</si>
  <si>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</si>
  <si>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</si>
  <si>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</si>
  <si>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</si>
  <si>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</si>
  <si>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</si>
  <si>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</si>
  <si>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</si>
  <si>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</si>
  <si>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</si>
  <si>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</si>
  <si>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</si>
  <si>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</si>
  <si>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</si>
  <si>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</si>
  <si>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</si>
  <si>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</si>
  <si>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</si>
  <si>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</si>
  <si>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</si>
  <si>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</si>
  <si>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</si>
  <si>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</si>
  <si>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</si>
  <si>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</si>
  <si>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</si>
  <si>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</si>
  <si>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</si>
  <si>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</si>
  <si>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</si>
  <si>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</si>
  <si>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</si>
  <si>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</si>
  <si>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</si>
  <si>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</si>
  <si>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</si>
  <si>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</si>
  <si>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</si>
  <si>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</si>
  <si>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</si>
  <si>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</si>
  <si>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</si>
  <si>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</si>
  <si>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</si>
  <si>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</si>
  <si>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</si>
  <si>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</si>
  <si>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</si>
  <si>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</si>
  <si>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</si>
  <si>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</si>
  <si>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</si>
  <si>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</si>
  <si>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</si>
  <si>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</si>
  <si>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</si>
  <si>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</si>
  <si>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</si>
  <si>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</si>
  <si>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</si>
  <si>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</si>
  <si>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</si>
  <si>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</si>
  <si>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</si>
  <si>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</si>
  <si>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</si>
  <si>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</si>
  <si>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</si>
  <si>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</si>
  <si>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</si>
  <si>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</si>
  <si>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</si>
  <si>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</si>
  <si>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</si>
  <si>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</si>
  <si>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</si>
  <si>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</si>
  <si>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</si>
  <si>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</si>
  <si>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</si>
  <si>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</si>
  <si>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</si>
  <si>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</si>
  <si>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</si>
  <si>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</si>
  <si>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</si>
  <si>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</si>
  <si>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</si>
  <si>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</si>
  <si>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</si>
  <si>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</si>
  <si>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</si>
  <si>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</si>
  <si>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</si>
  <si>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</si>
  <si>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</si>
  <si>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</si>
  <si>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</si>
  <si>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</si>
  <si>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</si>
  <si>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</si>
  <si>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</si>
  <si>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</si>
  <si>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</si>
  <si>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</si>
  <si>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</si>
  <si>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</si>
  <si>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</si>
  <si>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</si>
  <si>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</si>
  <si>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</si>
  <si>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</si>
  <si>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</si>
  <si>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</si>
  <si>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</si>
  <si>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</si>
  <si>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</si>
  <si>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</si>
  <si>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</si>
  <si>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</si>
  <si>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</si>
  <si>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</si>
  <si>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</si>
  <si>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</si>
  <si>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</si>
  <si>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</si>
  <si>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</si>
  <si>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</si>
  <si>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</si>
  <si>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</si>
  <si>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</si>
  <si>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</si>
  <si>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</si>
  <si>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</si>
  <si>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</si>
  <si>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</si>
  <si>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</si>
  <si>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</si>
  <si>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</si>
  <si>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</si>
  <si>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</si>
  <si>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</si>
  <si>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</si>
  <si>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</si>
  <si>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</si>
  <si>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</si>
  <si>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</si>
  <si>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</si>
  <si>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</si>
  <si>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</si>
  <si>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</si>
  <si>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</si>
  <si>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</si>
  <si>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</si>
  <si>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</si>
  <si>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</si>
  <si>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</si>
  <si>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</si>
  <si>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</si>
  <si>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</si>
  <si>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</si>
  <si>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</si>
  <si>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</si>
  <si>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</si>
  <si>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</si>
  <si>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</si>
  <si>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</si>
  <si>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</si>
  <si>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</si>
  <si>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</si>
  <si>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</si>
  <si>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</si>
  <si>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</si>
  <si>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</si>
  <si>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</si>
  <si>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</si>
  <si>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</si>
  <si>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</si>
  <si>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</si>
  <si>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</si>
  <si>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</si>
  <si>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</si>
  <si>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</si>
  <si>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</si>
  <si>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</si>
  <si>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</si>
  <si>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</si>
  <si>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</si>
  <si>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</si>
  <si>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</si>
  <si>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</si>
  <si>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</si>
  <si>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</si>
  <si>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</si>
  <si>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</si>
  <si>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</si>
  <si>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</si>
  <si>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</si>
  <si>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</si>
  <si>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</si>
  <si>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</si>
  <si>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</si>
  <si>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</si>
  <si>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</si>
  <si>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</si>
  <si>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</si>
  <si>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</si>
  <si>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</si>
  <si>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</si>
  <si>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</si>
  <si>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</si>
  <si>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</si>
  <si>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</si>
  <si>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</si>
  <si>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</si>
  <si>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</si>
  <si>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</si>
  <si>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</si>
  <si>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</si>
  <si>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</si>
  <si>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</si>
  <si>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</si>
  <si>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</si>
  <si>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</si>
  <si>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</si>
  <si>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</si>
  <si>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</si>
  <si>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</si>
  <si>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</si>
  <si>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</si>
  <si>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</si>
  <si>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</si>
  <si>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</si>
  <si>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</si>
  <si>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</si>
  <si>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</si>
  <si>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</si>
  <si>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</si>
  <si>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</si>
  <si>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</si>
  <si>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</si>
  <si>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</si>
  <si>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</si>
  <si>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</si>
  <si>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</si>
  <si>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</si>
  <si>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</si>
  <si>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</si>
  <si>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</si>
  <si>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</si>
  <si>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</si>
  <si>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</si>
  <si>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</si>
  <si>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</si>
  <si>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</si>
  <si>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</si>
  <si>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</si>
  <si>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</si>
  <si>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</si>
  <si>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</si>
  <si>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</si>
  <si>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</si>
  <si>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</si>
  <si>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</si>
  <si>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</si>
  <si>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</si>
  <si>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</si>
  <si>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</si>
  <si>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</si>
  <si>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</si>
  <si>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</si>
  <si>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</si>
  <si>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</si>
  <si>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</si>
  <si>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</si>
  <si>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</si>
  <si>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</si>
  <si>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</si>
  <si>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</si>
  <si>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</si>
  <si>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</si>
  <si>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</si>
  <si>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</si>
  <si>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</si>
  <si>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</si>
  <si>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</si>
  <si>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</si>
  <si>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</si>
  <si>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</si>
  <si>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</si>
  <si>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</si>
  <si>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</si>
  <si>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</si>
  <si>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</si>
  <si>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</si>
  <si>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</si>
  <si>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</si>
  <si>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</si>
  <si>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</si>
  <si>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</si>
  <si>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</si>
  <si>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</si>
  <si>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</si>
  <si>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</si>
  <si>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</si>
  <si>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</si>
  <si>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</si>
  <si>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</si>
  <si>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</si>
  <si>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</si>
  <si>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</si>
  <si>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</si>
  <si>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</si>
  <si>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</si>
  <si>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</si>
  <si>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</si>
  <si>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</si>
  <si>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</si>
  <si>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</si>
  <si>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</si>
  <si>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</si>
  <si>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</si>
  <si>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</si>
  <si>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</si>
  <si>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</si>
  <si>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</si>
  <si>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</si>
  <si>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</si>
  <si>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</si>
  <si>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</si>
  <si>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</si>
  <si>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</si>
  <si>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</si>
  <si>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</si>
  <si>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</si>
  <si>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</si>
  <si>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</si>
  <si>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</si>
  <si>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</si>
  <si>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</si>
  <si>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</si>
  <si>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</si>
  <si>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</si>
  <si>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</si>
  <si>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</si>
  <si>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</si>
  <si>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</si>
  <si>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</si>
  <si>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</si>
  <si>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</si>
  <si>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</si>
  <si>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</si>
  <si>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</si>
  <si>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</si>
  <si>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</si>
  <si>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</si>
  <si>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</si>
  <si>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</si>
  <si>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</si>
  <si>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</si>
  <si>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</si>
  <si>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</si>
  <si>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</si>
  <si>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</si>
  <si>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</si>
  <si>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</si>
  <si>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</si>
  <si>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</si>
  <si>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</si>
  <si>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</si>
  <si>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</si>
  <si>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</si>
  <si>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</si>
  <si>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</si>
  <si>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</si>
  <si>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</si>
  <si>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</si>
  <si>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</si>
  <si>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</si>
  <si>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</si>
  <si>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</si>
  <si>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</si>
  <si>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</si>
  <si>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</si>
  <si>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</si>
  <si>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</si>
  <si>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</si>
  <si>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</si>
  <si>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</si>
  <si>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</si>
  <si>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</si>
  <si>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</si>
  <si>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</si>
  <si>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</si>
  <si>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</si>
  <si>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</si>
  <si>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</si>
  <si>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</si>
  <si>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</si>
  <si>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</si>
  <si>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</si>
  <si>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</si>
  <si>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</si>
  <si>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</si>
  <si>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</si>
  <si>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</si>
  <si>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</si>
  <si>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</si>
  <si>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</si>
  <si>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</si>
  <si>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</si>
  <si>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</si>
  <si>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</si>
  <si>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</si>
  <si>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</si>
  <si>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</si>
  <si>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</si>
  <si>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</si>
  <si>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</si>
  <si>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</si>
  <si>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</si>
  <si>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</si>
  <si>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</si>
  <si>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</si>
  <si>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</si>
  <si>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</si>
  <si>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</si>
  <si>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</si>
  <si>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</si>
  <si>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</si>
  <si>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</si>
  <si>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</si>
  <si>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</si>
  <si>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</si>
  <si>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</si>
  <si>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</si>
  <si>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</si>
  <si>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</si>
  <si>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</si>
  <si>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</si>
  <si>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</si>
  <si>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</si>
  <si>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</si>
  <si>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</si>
  <si>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</si>
  <si>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</si>
  <si>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</si>
  <si>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</si>
  <si>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</si>
  <si>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</si>
  <si>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</si>
  <si>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</si>
  <si>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</si>
  <si>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</si>
  <si>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</si>
  <si>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</si>
  <si>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</si>
  <si>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</si>
  <si>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</si>
  <si>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</si>
  <si>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</si>
  <si>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</si>
  <si>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</si>
  <si>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</si>
  <si>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</si>
  <si>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</si>
  <si>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</si>
  <si>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</si>
  <si>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</si>
  <si>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</si>
  <si>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</si>
  <si>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</si>
  <si>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</si>
  <si>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</si>
  <si>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</si>
  <si>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</si>
  <si>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</si>
  <si>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</si>
  <si>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</si>
  <si>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</si>
  <si>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</si>
  <si>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</si>
  <si>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</si>
  <si>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</si>
  <si>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</si>
  <si>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</si>
  <si>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</si>
  <si>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</si>
  <si>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</si>
  <si>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</si>
  <si>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</si>
  <si>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</si>
  <si>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</si>
  <si>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</si>
  <si>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</si>
  <si>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</si>
  <si>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</si>
  <si>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</si>
  <si>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</si>
  <si>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</si>
  <si>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</si>
  <si>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</si>
  <si>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</si>
  <si>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</si>
  <si>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</si>
  <si>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</si>
  <si>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</si>
  <si>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</si>
  <si>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</si>
  <si>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</si>
  <si>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</si>
  <si>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</si>
  <si>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</si>
  <si>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</si>
  <si>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</si>
  <si>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</si>
  <si>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</si>
  <si>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</si>
  <si>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</si>
  <si>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</si>
  <si>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</si>
  <si>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</si>
  <si>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</si>
  <si>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</si>
  <si>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</si>
  <si>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</si>
  <si>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</si>
  <si>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</si>
  <si>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</si>
  <si>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</si>
  <si>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</si>
  <si>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</si>
  <si>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</si>
  <si>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</si>
  <si>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</si>
  <si>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</si>
  <si>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</si>
  <si>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</si>
  <si>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</si>
  <si>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</si>
  <si>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</si>
  <si>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</si>
  <si>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</si>
  <si>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</si>
  <si>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</si>
  <si>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</si>
  <si>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</si>
  <si>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</si>
  <si>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</si>
  <si>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</si>
  <si>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</si>
  <si>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</si>
  <si>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</si>
  <si>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</si>
  <si>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</si>
  <si>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</si>
  <si>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</si>
  <si>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</si>
  <si>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</si>
  <si>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</si>
  <si>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</si>
  <si>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</si>
  <si>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</si>
  <si>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</si>
  <si>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</si>
  <si>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</si>
  <si>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</si>
  <si>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</si>
  <si>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</si>
  <si>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</si>
  <si>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</si>
  <si>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</si>
  <si>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</si>
  <si>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</si>
  <si>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</si>
  <si>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</si>
  <si>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</si>
  <si>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</si>
  <si>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</si>
  <si>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</si>
  <si>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</si>
  <si>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</si>
  <si>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</si>
  <si>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</si>
  <si>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</si>
  <si>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</si>
  <si>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</si>
  <si>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</si>
  <si>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</si>
  <si>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</si>
  <si>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</si>
  <si>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</si>
  <si>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</si>
  <si>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</si>
  <si>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</si>
  <si>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</si>
  <si>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</si>
  <si>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</si>
  <si>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</si>
  <si>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</si>
  <si>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</si>
  <si>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</si>
  <si>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</si>
  <si>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</si>
  <si>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</si>
  <si>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</si>
  <si>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</si>
  <si>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</si>
  <si>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</si>
  <si>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</si>
  <si>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</si>
  <si>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</si>
  <si>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</si>
  <si>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</si>
  <si>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</si>
  <si>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</si>
  <si>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</si>
  <si>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</si>
  <si>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</si>
  <si>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</si>
  <si>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</si>
  <si>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</si>
  <si>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</si>
  <si>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</si>
  <si>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</si>
  <si>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</si>
  <si>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</si>
  <si>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</si>
  <si>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</si>
  <si>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</si>
  <si>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</si>
  <si>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</si>
  <si>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</si>
  <si>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</si>
  <si>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</si>
  <si>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</si>
  <si>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</si>
  <si>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</si>
  <si>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</si>
  <si>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</si>
  <si>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</si>
  <si>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</si>
  <si>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</si>
  <si>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</si>
  <si>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</si>
  <si>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</si>
  <si>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</si>
  <si>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</si>
  <si>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</si>
  <si>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</si>
  <si>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</si>
  <si>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</si>
  <si>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</si>
  <si>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</si>
  <si>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</si>
  <si>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</si>
  <si>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</si>
  <si>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</si>
  <si>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</si>
  <si>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</si>
  <si>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</si>
  <si>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</si>
  <si>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</si>
  <si>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</si>
  <si>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</si>
  <si>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</si>
  <si>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</si>
  <si>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</si>
  <si>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</si>
  <si>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</si>
  <si>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</si>
  <si>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</si>
  <si>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</si>
  <si>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</si>
  <si>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</si>
  <si>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</si>
  <si>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</si>
  <si>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</si>
  <si>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</si>
  <si>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</si>
  <si>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</si>
  <si>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</si>
  <si>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</si>
  <si>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</si>
  <si>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</si>
  <si>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</si>
  <si>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</si>
  <si>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</si>
  <si>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</si>
  <si>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</si>
  <si>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</si>
  <si>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</si>
  <si>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</si>
  <si>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</si>
  <si>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</si>
  <si>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</si>
  <si>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</si>
  <si>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</si>
  <si>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</si>
  <si>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</si>
  <si>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</si>
  <si>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</si>
  <si>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</si>
  <si>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</si>
  <si>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</si>
  <si>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</si>
  <si>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</si>
  <si>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</si>
  <si>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</si>
  <si>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</si>
  <si>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</si>
  <si>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</si>
  <si>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</si>
  <si>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</si>
  <si>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</si>
  <si>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</si>
  <si>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</si>
  <si>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</si>
  <si>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</si>
  <si>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</si>
  <si>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</si>
  <si>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</si>
  <si>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</si>
  <si>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</si>
  <si>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</si>
  <si>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</si>
  <si>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</si>
  <si>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</si>
  <si>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</si>
  <si>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</si>
  <si>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</si>
  <si>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</si>
  <si>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</si>
  <si>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</si>
  <si>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</si>
  <si>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</si>
  <si>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</si>
  <si>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</si>
  <si>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</si>
  <si>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</si>
  <si>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</si>
  <si>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</si>
  <si>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</si>
  <si>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</si>
  <si>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</si>
  <si>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</si>
  <si>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</si>
  <si>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</si>
  <si>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</si>
  <si>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</si>
  <si>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</si>
  <si>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</si>
  <si>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</si>
  <si>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</si>
  <si>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</si>
  <si>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</si>
  <si>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</si>
  <si>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</si>
  <si>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</si>
  <si>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</si>
  <si>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</si>
  <si>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</si>
  <si>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</si>
  <si>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</si>
  <si>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</si>
  <si>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</si>
  <si>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</si>
  <si>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</si>
  <si>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</si>
  <si>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</si>
  <si>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</si>
  <si>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</si>
  <si>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</si>
  <si>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</si>
  <si>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</si>
  <si>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</si>
  <si>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</si>
  <si>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</si>
  <si>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</si>
  <si>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</si>
  <si>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</si>
  <si>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</si>
  <si>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</si>
  <si>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</si>
  <si>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</si>
  <si>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</si>
  <si>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</si>
  <si>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</si>
  <si>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</si>
  <si>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</si>
  <si>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</si>
  <si>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</si>
  <si>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</si>
  <si>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</si>
  <si>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</si>
  <si>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</si>
  <si>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</si>
  <si>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</si>
  <si>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</si>
  <si>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</si>
  <si>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</si>
  <si>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</si>
  <si>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</si>
  <si>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</si>
  <si>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</si>
  <si>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</si>
  <si>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</si>
  <si>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</si>
  <si>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</si>
  <si>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</si>
  <si>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</si>
  <si>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</si>
  <si>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</si>
  <si>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</si>
  <si>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</si>
  <si>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</si>
  <si>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</si>
  <si>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</si>
  <si>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</si>
  <si>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</si>
  <si>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</si>
  <si>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</si>
  <si>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</si>
  <si>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</si>
  <si>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</si>
  <si>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</si>
  <si>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</si>
  <si>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</si>
  <si>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</si>
  <si>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</si>
  <si>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</si>
  <si>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</si>
  <si>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</si>
  <si>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</si>
  <si>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</si>
  <si>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</si>
  <si>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</si>
  <si>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</si>
  <si>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</si>
  <si>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</si>
  <si>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</si>
  <si>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</si>
  <si>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</si>
  <si>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</si>
  <si>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</si>
  <si>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</si>
  <si>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</si>
  <si>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</si>
  <si>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</si>
  <si>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</si>
  <si>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</si>
  <si>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</si>
  <si>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</si>
  <si>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</si>
  <si>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</si>
  <si>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</si>
  <si>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</si>
  <si>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</si>
  <si>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</si>
  <si>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</si>
  <si>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</si>
  <si>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</si>
  <si>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</si>
  <si>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</si>
  <si>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</si>
  <si>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</si>
  <si>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</si>
  <si>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</si>
  <si>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</si>
  <si>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</si>
  <si>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</si>
  <si>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</si>
  <si>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</si>
  <si>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</si>
  <si>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</si>
  <si>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</si>
  <si>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</si>
  <si>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</si>
  <si>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</si>
  <si>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</si>
  <si>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</si>
  <si>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</si>
  <si>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</si>
  <si>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</si>
  <si>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</si>
  <si>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</si>
  <si>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</si>
  <si>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</si>
  <si>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</si>
  <si>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</si>
  <si>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</si>
  <si>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</si>
  <si>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</si>
  <si>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</si>
  <si>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</si>
  <si>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</si>
  <si>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</si>
  <si>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</si>
  <si>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</si>
  <si>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</si>
  <si>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</si>
  <si>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</si>
  <si>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</si>
  <si>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</si>
  <si>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</si>
  <si>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</si>
  <si>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</si>
  <si>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</si>
  <si>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</si>
  <si>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</si>
  <si>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</si>
  <si>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</si>
  <si>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</si>
  <si>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</si>
  <si>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</si>
  <si>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</si>
  <si>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</si>
  <si>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</si>
  <si>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</si>
  <si>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</si>
  <si>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</si>
  <si>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</si>
  <si>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</si>
  <si>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</si>
  <si>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</si>
  <si>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</si>
  <si>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</si>
  <si>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</si>
  <si>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</si>
  <si>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</si>
  <si>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</si>
  <si>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</si>
  <si>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</si>
  <si>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</si>
  <si>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</si>
  <si>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</si>
  <si>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</si>
  <si>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</si>
  <si>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</si>
  <si>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</si>
  <si>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</si>
  <si>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</si>
  <si>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</si>
  <si>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</si>
  <si>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</si>
  <si>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</si>
  <si>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</si>
  <si>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</si>
  <si>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</si>
  <si>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</si>
  <si>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</si>
  <si>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</si>
  <si>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</si>
  <si>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</si>
  <si>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</si>
  <si>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</si>
  <si>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</si>
  <si>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</si>
  <si>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</si>
  <si>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</si>
  <si>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</si>
  <si>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</si>
  <si>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</si>
  <si>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</si>
  <si>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</si>
  <si>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</si>
  <si>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</si>
  <si>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</si>
  <si>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</si>
  <si>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</si>
  <si>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</si>
  <si>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</si>
  <si>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</si>
  <si>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</si>
  <si>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</si>
  <si>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</si>
  <si>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</si>
  <si>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</si>
  <si>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</si>
  <si>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</si>
  <si>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</si>
  <si>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</si>
  <si>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</si>
  <si>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</si>
  <si>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</si>
  <si>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</si>
  <si>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</si>
  <si>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</si>
  <si>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</si>
  <si>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</si>
  <si>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</si>
  <si>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</si>
  <si>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</si>
  <si>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</si>
  <si>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</si>
  <si>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</si>
  <si>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</si>
  <si>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</si>
  <si>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</si>
  <si>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</si>
  <si>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</si>
  <si>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</si>
  <si>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</si>
  <si>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</si>
  <si>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</si>
  <si>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</si>
  <si>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</si>
  <si>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</si>
  <si>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</si>
  <si>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</si>
  <si>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</si>
  <si>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</si>
  <si>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</si>
  <si>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</si>
  <si>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</si>
  <si>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</si>
  <si>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</si>
  <si>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</si>
  <si>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</si>
  <si>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</si>
  <si>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</si>
  <si>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</si>
  <si>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</si>
  <si>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</si>
  <si>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</si>
  <si>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</si>
  <si>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</si>
  <si>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</si>
  <si>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</si>
  <si>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</si>
  <si>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</si>
  <si>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</si>
  <si>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</si>
  <si>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</si>
  <si>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</si>
  <si>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</si>
  <si>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</si>
  <si>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</si>
  <si>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</si>
  <si>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</si>
  <si>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</si>
  <si>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</si>
  <si>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</si>
  <si>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</si>
  <si>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</si>
  <si>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</si>
  <si>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</si>
  <si>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</si>
  <si>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</si>
  <si>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</si>
  <si>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</si>
  <si>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</si>
  <si>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</si>
  <si>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</si>
  <si>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</si>
  <si>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</si>
  <si>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</si>
  <si>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</si>
  <si>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</si>
  <si>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</si>
  <si>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</si>
  <si>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</si>
  <si>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</si>
  <si>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</si>
  <si>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</si>
  <si>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</si>
  <si>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</si>
  <si>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</si>
  <si>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</si>
  <si>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</si>
  <si>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</si>
  <si>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</si>
  <si>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</si>
  <si>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</si>
  <si>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</si>
  <si>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</si>
  <si>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</si>
  <si>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</si>
  <si>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</si>
  <si>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</si>
  <si>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</si>
  <si>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</si>
  <si>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</si>
  <si>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</si>
  <si>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</si>
  <si>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</si>
  <si>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</si>
  <si>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</si>
  <si>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</si>
  <si>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</si>
  <si>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</si>
  <si>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</si>
  <si>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</si>
  <si>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</si>
  <si>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</si>
  <si>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</si>
  <si>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</si>
  <si>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</si>
  <si>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</si>
  <si>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</si>
  <si>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</si>
  <si>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</si>
  <si>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</si>
  <si>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</si>
  <si>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</si>
  <si>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</si>
  <si>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</si>
  <si>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</si>
  <si>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</si>
  <si>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</si>
  <si>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</si>
  <si>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</si>
  <si>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</si>
  <si>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</si>
  <si>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</si>
  <si>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</si>
  <si>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</si>
  <si>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</si>
  <si>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</si>
  <si>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</si>
  <si>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</si>
  <si>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</si>
  <si>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</si>
  <si>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</si>
  <si>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</si>
  <si>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</si>
  <si>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</si>
  <si>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</si>
  <si>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</si>
  <si>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</si>
  <si>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</si>
  <si>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</si>
  <si>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</si>
  <si>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</si>
  <si>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</si>
  <si>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</si>
  <si>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</si>
  <si>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</si>
  <si>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</si>
  <si>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</si>
  <si>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</si>
  <si>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</si>
  <si>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</si>
  <si>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</si>
  <si>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</si>
  <si>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</si>
  <si>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</si>
  <si>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</si>
  <si>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</si>
  <si>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</si>
  <si>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</si>
  <si>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</si>
  <si>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</si>
  <si>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</si>
  <si>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</si>
  <si>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</si>
  <si>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</si>
  <si>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</si>
  <si>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</si>
  <si>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</si>
  <si>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</si>
  <si>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</si>
  <si>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</si>
  <si>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</si>
  <si>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</si>
  <si>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</si>
  <si>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</si>
  <si>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</si>
  <si>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</si>
  <si>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</si>
  <si>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</si>
  <si>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</si>
  <si>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</si>
  <si>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</si>
  <si>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</si>
  <si>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</si>
  <si>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</si>
  <si>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</si>
  <si>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</si>
  <si>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</si>
  <si>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</si>
  <si>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</si>
  <si>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</si>
  <si>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</si>
  <si>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</si>
  <si>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</si>
  <si>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</si>
  <si>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</si>
  <si>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</si>
  <si>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</si>
  <si>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</si>
  <si>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</si>
  <si>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</si>
  <si>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</si>
  <si>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</si>
  <si>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</si>
  <si>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</si>
  <si>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</si>
  <si>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</si>
  <si>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</si>
  <si>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</si>
  <si>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</si>
  <si>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</si>
  <si>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</si>
  <si>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</si>
  <si>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</si>
  <si>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</si>
  <si>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</si>
  <si>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</si>
  <si>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</si>
  <si>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</si>
  <si>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</si>
  <si>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</si>
  <si>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</si>
  <si>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</si>
  <si>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</si>
  <si>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</si>
  <si>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</si>
  <si>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</si>
  <si>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</si>
  <si>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</si>
  <si>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</si>
  <si>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</si>
  <si>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</si>
  <si>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</si>
  <si>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</si>
  <si>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</si>
  <si>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</si>
  <si>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</si>
  <si>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</si>
  <si>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</si>
  <si>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</si>
  <si>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</si>
  <si>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</si>
  <si>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</si>
  <si>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</si>
  <si>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</si>
  <si>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</si>
  <si>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</si>
  <si>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</si>
  <si>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</si>
  <si>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</si>
  <si>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</si>
  <si>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</si>
  <si>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</si>
  <si>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</si>
  <si>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</si>
  <si>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</si>
  <si>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</si>
  <si>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</si>
  <si>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</si>
  <si>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</si>
  <si>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</si>
  <si>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</si>
  <si>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</si>
  <si>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</si>
  <si>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</si>
  <si>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</si>
  <si>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</si>
  <si>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</si>
  <si>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</si>
  <si>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</si>
  <si>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</si>
  <si>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</si>
  <si>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</si>
  <si>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</si>
  <si>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</si>
  <si>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</si>
  <si>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</si>
  <si>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</si>
  <si>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</si>
  <si>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</si>
  <si>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</si>
  <si>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</si>
  <si>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</si>
  <si>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</si>
  <si>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</si>
  <si>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</si>
  <si>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</si>
  <si>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</si>
  <si>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</si>
  <si>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</si>
  <si>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</si>
  <si>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</si>
  <si>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</si>
  <si>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</si>
  <si>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</si>
  <si>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</si>
  <si>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</si>
  <si>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</si>
  <si>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</si>
  <si>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</si>
  <si>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</si>
  <si>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</si>
  <si>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</si>
  <si>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</si>
  <si>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</si>
  <si>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</si>
  <si>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</si>
  <si>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</si>
  <si>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</si>
  <si>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</si>
  <si>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</si>
  <si>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</si>
  <si>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</si>
  <si>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</si>
  <si>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</si>
  <si>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</si>
  <si>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</si>
  <si>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</si>
  <si>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</si>
  <si>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</si>
  <si>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</si>
  <si>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</si>
  <si>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</si>
  <si>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</si>
  <si>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</si>
  <si>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</si>
  <si>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</si>
  <si>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</si>
  <si>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</si>
  <si>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</si>
  <si>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</si>
  <si>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</si>
  <si>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</si>
  <si>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</si>
  <si>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</si>
  <si>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</si>
  <si>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</si>
  <si>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</si>
  <si>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</si>
  <si>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</si>
  <si>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</si>
  <si>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</si>
  <si>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</si>
  <si>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</si>
  <si>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</si>
  <si>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</si>
  <si>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</si>
  <si>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</si>
  <si>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</si>
  <si>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</si>
  <si>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</si>
  <si>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</si>
  <si>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</si>
  <si>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</si>
  <si>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</si>
  <si>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</si>
  <si>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</si>
  <si>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</si>
  <si>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</si>
  <si>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</si>
  <si>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</si>
  <si>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</si>
  <si>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</si>
  <si>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</si>
  <si>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</si>
  <si>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</si>
  <si>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</si>
  <si>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</si>
  <si>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</si>
  <si>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</si>
  <si>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</si>
  <si>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</si>
  <si>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</si>
  <si>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</si>
  <si>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</si>
  <si>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</si>
  <si>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</si>
  <si>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</si>
  <si>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</si>
  <si>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</si>
  <si>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</si>
  <si>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</si>
  <si>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</si>
  <si>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</si>
  <si>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</si>
  <si>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</si>
  <si>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</si>
  <si>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</si>
  <si>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</si>
  <si>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</si>
  <si>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</si>
  <si>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</si>
  <si>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</si>
  <si>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</si>
  <si>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</si>
  <si>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</si>
  <si>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</si>
  <si>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</si>
  <si>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</si>
  <si>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</si>
  <si>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</si>
  <si>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</si>
  <si>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</si>
  <si>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</si>
  <si>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</si>
  <si>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</si>
  <si>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</si>
  <si>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</si>
  <si>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</si>
  <si>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</si>
  <si>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</si>
  <si>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</si>
  <si>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</si>
  <si>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</si>
  <si>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</si>
  <si>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</si>
  <si>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</si>
  <si>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</si>
  <si>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</si>
  <si>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</si>
  <si>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</si>
  <si>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</si>
  <si>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</si>
  <si>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</si>
  <si>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</si>
  <si>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</si>
  <si>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</si>
  <si>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</si>
  <si>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</si>
  <si>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</si>
  <si>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</si>
  <si>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</si>
  <si>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</si>
  <si>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</si>
  <si>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</si>
  <si>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</si>
  <si>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</si>
  <si>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</si>
  <si>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</si>
  <si>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</si>
  <si>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</si>
  <si>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</si>
  <si>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</si>
  <si>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</si>
  <si>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</si>
  <si>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</si>
  <si>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</si>
  <si>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</si>
  <si>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</si>
  <si>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</si>
  <si>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</si>
  <si>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</si>
  <si>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</si>
  <si>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</si>
  <si>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</si>
  <si>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</si>
  <si>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</si>
  <si>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</si>
  <si>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</si>
  <si>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</si>
  <si>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</si>
  <si>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</si>
  <si>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</si>
  <si>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</si>
  <si>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</si>
  <si>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</si>
  <si>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</si>
  <si>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</si>
  <si>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</si>
  <si>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</si>
  <si>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</si>
  <si>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</si>
  <si>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</si>
  <si>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</si>
  <si>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</si>
  <si>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</si>
  <si>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</si>
  <si>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</si>
  <si>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</si>
  <si>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</si>
  <si>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</si>
  <si>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</si>
  <si>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</si>
  <si>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</si>
  <si>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</si>
  <si>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</si>
  <si>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</si>
  <si>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</si>
  <si>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</si>
  <si>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</si>
  <si>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</si>
  <si>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</si>
  <si>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</si>
  <si>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</si>
  <si>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</si>
  <si>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</si>
  <si>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</si>
  <si>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</si>
  <si>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</si>
  <si>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</si>
  <si>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</si>
  <si>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</si>
  <si>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</si>
  <si>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</si>
  <si>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</si>
  <si>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</si>
  <si>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</si>
  <si>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</si>
  <si>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</si>
  <si>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</si>
  <si>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</si>
  <si>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</si>
  <si>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</si>
  <si>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</si>
  <si>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</si>
  <si>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</si>
  <si>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</si>
  <si>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</si>
  <si>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</si>
  <si>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</si>
  <si>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</si>
  <si>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</si>
  <si>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</si>
  <si>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</si>
  <si>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</si>
  <si>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</si>
  <si>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</si>
  <si>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</si>
  <si>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</si>
  <si>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</si>
  <si>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</si>
  <si>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</si>
  <si>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</si>
  <si>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</si>
  <si>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</si>
  <si>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</si>
  <si>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</si>
  <si>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</si>
  <si>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</si>
  <si>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</si>
  <si>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</si>
  <si>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</si>
  <si>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</si>
  <si>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</si>
  <si>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</si>
  <si>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</si>
  <si>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</si>
  <si>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</si>
  <si>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</si>
  <si>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</si>
  <si>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</si>
  <si>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</si>
  <si>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</si>
  <si>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</si>
  <si>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</si>
  <si>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</si>
  <si>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</si>
  <si>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</si>
  <si>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</si>
  <si>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</si>
  <si>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</si>
  <si>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</si>
  <si>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</si>
  <si>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</si>
  <si>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</si>
  <si>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</si>
  <si>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</si>
  <si>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</si>
  <si>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</si>
  <si>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</si>
  <si>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</si>
  <si>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</si>
  <si>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</si>
  <si>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</si>
  <si>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</si>
  <si>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</si>
  <si>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</si>
  <si>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</si>
  <si>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</si>
  <si>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</si>
  <si>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</si>
  <si>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</si>
  <si>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</si>
  <si>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</si>
  <si>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</si>
  <si>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</si>
  <si>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</si>
  <si>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</si>
  <si>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</si>
  <si>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</si>
  <si>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</si>
  <si>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</si>
  <si>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</si>
  <si>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</si>
  <si>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</si>
  <si>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</si>
  <si>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</si>
  <si>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</si>
  <si>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</si>
  <si>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</si>
  <si>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</si>
  <si>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</si>
  <si>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</si>
  <si>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</si>
  <si>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</si>
  <si>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</si>
  <si>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</si>
  <si>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</si>
  <si>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</si>
  <si>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</si>
  <si>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</si>
  <si>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</si>
  <si>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</si>
  <si>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</si>
  <si>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</si>
  <si>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</si>
  <si>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</si>
  <si>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</si>
  <si>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</si>
  <si>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</si>
  <si>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</si>
  <si>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</si>
  <si>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</si>
  <si>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</si>
  <si>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</si>
  <si>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</si>
  <si>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</si>
  <si>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</si>
  <si>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</si>
  <si>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</si>
  <si>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</si>
  <si>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</si>
  <si>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</si>
  <si>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</si>
  <si>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</si>
  <si>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</si>
  <si>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</si>
  <si>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</si>
  <si>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</si>
  <si>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</si>
  <si>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</si>
  <si>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</si>
  <si>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</si>
  <si>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</si>
  <si>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</si>
  <si>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</si>
  <si>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</si>
  <si>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</si>
  <si>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</si>
  <si>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</si>
  <si>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</si>
  <si>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</si>
  <si>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</si>
  <si>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</si>
  <si>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</si>
  <si>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</si>
  <si>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</si>
  <si>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</si>
  <si>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</si>
  <si>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</si>
  <si>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</si>
  <si>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</si>
  <si>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</si>
  <si>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</si>
  <si>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</si>
  <si>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</si>
  <si>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</si>
  <si>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</si>
  <si>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</si>
  <si>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</si>
  <si>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</si>
  <si>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</si>
  <si>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</si>
  <si>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</si>
  <si>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</si>
  <si>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</si>
  <si>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</si>
  <si>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</si>
  <si>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</si>
  <si>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</si>
  <si>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</si>
  <si>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</si>
  <si>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</si>
  <si>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</si>
  <si>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</si>
  <si>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</si>
  <si>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</si>
  <si>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</si>
  <si>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</si>
  <si>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</si>
  <si>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</si>
  <si>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</si>
  <si>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</si>
  <si>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</si>
  <si>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</si>
  <si>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</si>
  <si>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</si>
  <si>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</si>
  <si>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</si>
  <si>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</si>
  <si>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</si>
  <si>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</si>
  <si>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</si>
  <si>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</si>
  <si>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</si>
  <si>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</si>
  <si>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</si>
  <si>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</si>
  <si>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</si>
  <si>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</si>
  <si>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</si>
  <si>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</si>
  <si>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</si>
  <si>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</si>
  <si>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</si>
  <si>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</si>
  <si>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</si>
  <si>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</si>
  <si>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</si>
  <si>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</si>
  <si>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</si>
  <si>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</si>
  <si>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</si>
  <si>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</si>
  <si>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</si>
  <si>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</si>
  <si>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</si>
  <si>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</si>
  <si>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</si>
  <si>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</si>
  <si>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</si>
  <si>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</si>
  <si>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</si>
  <si>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</si>
  <si>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</si>
  <si>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</si>
  <si>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</si>
  <si>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</si>
  <si>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</si>
  <si>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</si>
  <si>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</si>
  <si>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</si>
  <si>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</si>
  <si>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</si>
  <si>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</si>
  <si>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</si>
  <si>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</si>
  <si>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</si>
  <si>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</si>
  <si>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</si>
  <si>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</si>
  <si>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</si>
  <si>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</si>
  <si>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</si>
  <si>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</si>
  <si>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</si>
  <si>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</si>
  <si>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</si>
  <si>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</si>
  <si>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</si>
  <si>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</si>
  <si>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</si>
  <si>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</si>
  <si>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</si>
  <si>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</si>
  <si>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</si>
  <si>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</si>
  <si>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</si>
  <si>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</si>
  <si>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</si>
  <si>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</si>
  <si>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</si>
  <si>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</si>
  <si>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</si>
  <si>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</si>
  <si>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</si>
  <si>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</si>
  <si>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</si>
  <si>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</si>
  <si>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</si>
  <si>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</si>
  <si>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</si>
  <si>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</si>
  <si>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</si>
  <si>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</si>
  <si>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</si>
  <si>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</si>
  <si>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</si>
  <si>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</si>
  <si>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</si>
  <si>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</si>
  <si>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</si>
  <si>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</si>
  <si>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</si>
  <si>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</si>
  <si>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</si>
  <si>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</si>
  <si>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</si>
  <si>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</si>
  <si>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</si>
  <si>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</si>
  <si>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</si>
  <si>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</si>
  <si>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</si>
  <si>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</si>
  <si>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</si>
  <si>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</si>
  <si>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</si>
  <si>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</si>
  <si>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</si>
  <si>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</si>
  <si>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</si>
  <si>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</si>
  <si>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</si>
  <si>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</si>
  <si>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</si>
  <si>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</si>
  <si>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</si>
  <si>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</si>
  <si>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</si>
  <si>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</si>
  <si>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</si>
  <si>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</si>
  <si>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</si>
  <si>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</si>
  <si>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</si>
  <si>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</si>
  <si>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</si>
  <si>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</si>
  <si>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</si>
  <si>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</si>
  <si>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</si>
  <si>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</si>
  <si>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</si>
  <si>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</si>
  <si>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</si>
  <si>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</si>
  <si>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</si>
  <si>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</si>
  <si>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</si>
  <si>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</si>
  <si>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</si>
  <si>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</si>
  <si>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</si>
  <si>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</si>
  <si>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</si>
  <si>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</si>
  <si>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</si>
  <si>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</si>
  <si>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</si>
  <si>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</si>
  <si>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</si>
  <si>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</si>
  <si>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</si>
  <si>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</si>
  <si>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</si>
  <si>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</si>
  <si>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</si>
  <si>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</si>
  <si>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</si>
  <si>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</si>
  <si>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</si>
  <si>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</si>
  <si>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</si>
  <si>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</si>
  <si>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</si>
  <si>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</si>
  <si>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</si>
  <si>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</si>
  <si>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</si>
  <si>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</si>
  <si>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</si>
  <si>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</si>
  <si>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</si>
  <si>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</si>
  <si>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</si>
  <si>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</si>
  <si>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</si>
  <si>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</si>
  <si>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</si>
  <si>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</si>
  <si>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</si>
  <si>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</si>
  <si>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</si>
  <si>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</si>
  <si>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</si>
  <si>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</si>
  <si>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</si>
  <si>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</si>
  <si>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</si>
  <si>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</si>
  <si>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</si>
  <si>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</si>
  <si>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</si>
  <si>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</si>
  <si>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</si>
  <si>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</si>
  <si>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</si>
  <si>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</si>
  <si>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</si>
  <si>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</si>
  <si>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</si>
  <si>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</si>
  <si>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</si>
  <si>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</si>
  <si>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</si>
  <si>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</si>
  <si>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</si>
  <si>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</si>
  <si>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</si>
  <si>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</si>
  <si>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</si>
  <si>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</si>
  <si>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</si>
  <si>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</si>
  <si>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</si>
  <si>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</si>
  <si>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</si>
  <si>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</si>
  <si>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</si>
  <si>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</si>
  <si>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</si>
  <si>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</si>
  <si>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</si>
  <si>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</si>
  <si>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</si>
  <si>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</si>
  <si>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</si>
  <si>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</si>
  <si>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</si>
  <si>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</si>
  <si>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</si>
  <si>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</si>
  <si>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</si>
  <si>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</si>
  <si>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</si>
  <si>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</si>
  <si>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</si>
  <si>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</si>
  <si>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</si>
  <si>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</si>
  <si>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</si>
  <si>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</si>
  <si>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</si>
  <si>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</si>
  <si>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</si>
  <si>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</si>
  <si>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</si>
  <si>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</si>
  <si>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</si>
  <si>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</si>
  <si>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</si>
  <si>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</si>
  <si>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</si>
  <si>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</si>
  <si>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</si>
  <si>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</si>
  <si>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</si>
  <si>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</si>
  <si>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</si>
  <si>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</si>
  <si>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</si>
  <si>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</si>
  <si>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</si>
  <si>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</si>
  <si>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</si>
  <si>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</si>
  <si>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</si>
  <si>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</si>
  <si>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</si>
  <si>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</si>
  <si>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</si>
  <si>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</si>
  <si>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</si>
  <si>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</si>
  <si>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</si>
  <si>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</si>
  <si>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</si>
  <si>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</si>
  <si>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</si>
  <si>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</si>
  <si>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</si>
  <si>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</si>
  <si>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</si>
  <si>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</si>
  <si>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</si>
  <si>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</si>
  <si>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</si>
  <si>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</si>
  <si>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</si>
  <si>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</si>
  <si>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</si>
  <si>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</si>
  <si>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</si>
  <si>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</si>
  <si>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</si>
  <si>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</si>
  <si>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</si>
  <si>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</si>
  <si>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</si>
  <si>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</si>
  <si>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</si>
  <si>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</si>
  <si>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</si>
  <si>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</si>
  <si>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</si>
  <si>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</si>
  <si>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</si>
  <si>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</si>
  <si>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</si>
  <si>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</si>
  <si>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</si>
  <si>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</si>
  <si>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</si>
  <si>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</si>
  <si>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</si>
  <si>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</si>
  <si>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</si>
  <si>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</si>
  <si>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</si>
  <si>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</si>
  <si>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</si>
  <si>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</si>
  <si>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</si>
  <si>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</si>
  <si>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</si>
  <si>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</si>
  <si>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</si>
  <si>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</si>
  <si>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</si>
  <si>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</si>
  <si>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</si>
  <si>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</si>
  <si>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</si>
  <si>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</si>
  <si>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</si>
  <si>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</si>
  <si>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</si>
  <si>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</si>
  <si>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</si>
  <si>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</si>
  <si>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</si>
  <si>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</si>
  <si>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</si>
  <si>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</si>
  <si>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</si>
  <si>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</si>
  <si>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</si>
  <si>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</si>
  <si>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</si>
  <si>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</si>
  <si>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</si>
  <si>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</si>
  <si>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</si>
  <si>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</si>
  <si>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</si>
  <si>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</si>
  <si>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</si>
  <si>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</si>
  <si>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</si>
  <si>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</si>
  <si>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</si>
  <si>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</si>
  <si>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</si>
  <si>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</si>
  <si>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</si>
  <si>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</si>
  <si>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</si>
  <si>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</si>
  <si>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</si>
  <si>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</si>
  <si>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</si>
  <si>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</si>
  <si>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</si>
  <si>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</si>
  <si>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</si>
  <si>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</si>
  <si>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</si>
  <si>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</si>
  <si>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</si>
  <si>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</si>
  <si>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</si>
  <si>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</si>
  <si>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</si>
  <si>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</si>
  <si>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</si>
  <si>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</si>
  <si>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</si>
  <si>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</si>
  <si>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</si>
  <si>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</si>
  <si>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</si>
  <si>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</si>
  <si>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</si>
  <si>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</si>
  <si>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</si>
  <si>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</si>
  <si>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</si>
  <si>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</si>
  <si>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</si>
  <si>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</si>
  <si>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</si>
  <si>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</si>
  <si>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</si>
  <si>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</si>
  <si>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</si>
  <si>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</si>
  <si>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</si>
  <si>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</si>
  <si>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</si>
  <si>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</si>
  <si>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</si>
  <si>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</si>
  <si>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</si>
  <si>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</si>
  <si>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</si>
  <si>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</si>
  <si>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</si>
  <si>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</si>
  <si>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</si>
  <si>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</si>
  <si>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</si>
  <si>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</si>
  <si>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</si>
  <si>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</si>
  <si>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</si>
  <si>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</si>
  <si>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</si>
  <si>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</si>
  <si>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</si>
  <si>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</si>
  <si>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</si>
  <si>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</si>
  <si>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</si>
  <si>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</si>
  <si>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</si>
  <si>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</si>
  <si>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</si>
  <si>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</si>
  <si>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</si>
  <si>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</si>
  <si>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</si>
  <si>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</si>
  <si>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</si>
  <si>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</si>
  <si>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</si>
  <si>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</si>
  <si>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</si>
  <si>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</si>
  <si>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</si>
  <si>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</si>
  <si>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</si>
  <si>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</si>
  <si>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</si>
  <si>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</si>
  <si>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</si>
  <si>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</si>
  <si>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</si>
  <si>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</si>
  <si>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</si>
  <si>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</si>
  <si>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</si>
  <si>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</si>
  <si>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</si>
  <si>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</si>
  <si>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</si>
  <si>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</si>
  <si>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</si>
  <si>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</si>
  <si>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</si>
  <si>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</si>
  <si>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</si>
  <si>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</si>
  <si>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</si>
  <si>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</si>
  <si>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</si>
  <si>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</si>
  <si>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</si>
  <si>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</si>
  <si>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</si>
  <si>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</si>
  <si>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</si>
  <si>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</si>
  <si>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</si>
  <si>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</si>
  <si>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</si>
  <si>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</si>
  <si>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</si>
  <si>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</si>
  <si>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</si>
  <si>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</si>
  <si>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</si>
  <si>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</si>
  <si>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</si>
  <si>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</si>
  <si>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</si>
  <si>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</si>
  <si>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</si>
  <si>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</si>
  <si>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</si>
  <si>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</si>
  <si>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</si>
  <si>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</si>
  <si>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</si>
  <si>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</si>
  <si>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</si>
  <si>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</si>
  <si>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</si>
  <si>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</si>
  <si>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</si>
  <si>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</si>
  <si>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</si>
  <si>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</si>
  <si>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</si>
  <si>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</si>
  <si>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</si>
  <si>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</si>
  <si>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</si>
  <si>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</si>
  <si>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</si>
  <si>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</si>
  <si>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</si>
  <si>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</si>
  <si>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</si>
  <si>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</si>
  <si>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</si>
  <si>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</si>
  <si>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</si>
  <si>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</si>
  <si>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</si>
  <si>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</si>
  <si>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</si>
  <si>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</si>
  <si>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</si>
  <si>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</si>
  <si>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</si>
  <si>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</si>
  <si>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</si>
  <si>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</si>
  <si>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</si>
  <si>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</si>
  <si>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</si>
  <si>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</si>
  <si>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</si>
  <si>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</si>
  <si>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</si>
  <si>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</si>
  <si>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</si>
  <si>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</si>
  <si>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</si>
  <si>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</si>
  <si>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</si>
  <si>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</si>
  <si>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</si>
  <si>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</si>
  <si>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</si>
  <si>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</si>
  <si>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</si>
  <si>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</si>
  <si>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</si>
  <si>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</si>
  <si>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</si>
  <si>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</si>
  <si>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</si>
  <si>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</si>
  <si>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</si>
  <si>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</si>
  <si>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</si>
  <si>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</si>
  <si>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</si>
  <si>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</si>
  <si>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</si>
  <si>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</si>
  <si>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</si>
  <si>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</si>
  <si>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</si>
  <si>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</si>
  <si>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</si>
  <si>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</si>
  <si>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</si>
  <si>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</si>
  <si>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</si>
  <si>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</si>
  <si>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</si>
  <si>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</si>
  <si>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</si>
  <si>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</si>
  <si>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</si>
  <si>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</si>
  <si>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</si>
  <si>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</si>
  <si>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</si>
  <si>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</si>
  <si>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</si>
  <si>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</si>
  <si>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</si>
  <si>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</si>
  <si>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</si>
  <si>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</si>
  <si>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</si>
  <si>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</si>
  <si>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</si>
  <si>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</si>
  <si>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</si>
  <si>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</si>
  <si>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</si>
  <si>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</si>
  <si>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</si>
  <si>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</si>
  <si>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</si>
  <si>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</si>
  <si>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</si>
  <si>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</si>
  <si>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</si>
  <si>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</si>
  <si>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</si>
  <si>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</si>
  <si>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</si>
  <si>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</si>
  <si>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</si>
  <si>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</si>
  <si>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</si>
  <si>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</si>
  <si>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</si>
  <si>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</si>
  <si>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</si>
  <si>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</si>
  <si>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</si>
  <si>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</si>
  <si>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</si>
  <si>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</si>
  <si>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</si>
  <si>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</si>
  <si>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</si>
  <si>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</si>
  <si>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</si>
  <si>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</si>
  <si>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</si>
  <si>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</si>
  <si>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</si>
  <si>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</si>
  <si>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</si>
  <si>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</si>
  <si>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</si>
  <si>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</si>
  <si>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</si>
  <si>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</si>
  <si>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</si>
  <si>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</si>
  <si>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</si>
  <si>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</si>
  <si>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</si>
  <si>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</si>
  <si>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</si>
  <si>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</si>
  <si>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</si>
  <si>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</si>
  <si>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</si>
  <si>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</si>
  <si>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</si>
  <si>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</si>
  <si>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</si>
  <si>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</si>
  <si>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</si>
  <si>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</si>
  <si>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</si>
  <si>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</si>
  <si>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</si>
  <si>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</si>
  <si>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</si>
  <si>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</si>
  <si>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</si>
  <si>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</si>
  <si>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</si>
  <si>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</si>
  <si>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</si>
  <si>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</si>
  <si>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</si>
  <si>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</si>
  <si>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</si>
  <si>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</si>
  <si>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</si>
  <si>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</si>
  <si>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</si>
  <si>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</si>
  <si>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</si>
  <si>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</si>
  <si>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</si>
  <si>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</si>
  <si>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</si>
  <si>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</si>
  <si>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</si>
  <si>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</si>
  <si>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</si>
  <si>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</si>
  <si>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</si>
  <si>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</si>
  <si>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</si>
  <si>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</si>
  <si>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</si>
  <si>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</si>
  <si>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</si>
  <si>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</si>
  <si>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</si>
  <si>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</si>
  <si>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</si>
  <si>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</si>
  <si>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</si>
  <si>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</si>
  <si>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</si>
  <si>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</si>
  <si>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</si>
  <si>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</si>
  <si>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</si>
  <si>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</si>
  <si>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</si>
  <si>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</si>
  <si>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</si>
  <si>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</si>
  <si>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</si>
  <si>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</si>
  <si>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</si>
  <si>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</si>
  <si>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</si>
  <si>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</si>
  <si>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</si>
  <si>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</si>
  <si>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</si>
  <si>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</si>
  <si>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</si>
  <si>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</si>
  <si>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</si>
  <si>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</si>
  <si>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</si>
  <si>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</si>
  <si>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</si>
  <si>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</si>
  <si>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</si>
  <si>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</si>
  <si>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</si>
  <si>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</si>
  <si>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</si>
  <si>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</si>
  <si>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</si>
  <si>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</si>
  <si>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</si>
  <si>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</si>
  <si>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</si>
  <si>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</si>
  <si>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</si>
  <si>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</si>
  <si>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</si>
  <si>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</si>
  <si>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</si>
  <si>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</si>
  <si>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</si>
  <si>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</si>
  <si>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</si>
  <si>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</si>
  <si>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</si>
  <si>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</si>
  <si>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</si>
  <si>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</si>
  <si>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</si>
  <si>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</si>
  <si>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</si>
  <si>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</si>
  <si>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</si>
  <si>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</si>
  <si>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</si>
  <si>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</si>
  <si>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</si>
  <si>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</si>
  <si>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</si>
  <si>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</si>
  <si>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</si>
  <si>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</si>
  <si>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</si>
  <si>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</si>
  <si>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</si>
  <si>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</si>
  <si>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</si>
  <si>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</si>
  <si>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</si>
  <si>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</si>
  <si>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</si>
  <si>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</si>
  <si>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</si>
  <si>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</si>
  <si>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</si>
  <si>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</si>
  <si>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</si>
  <si>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</si>
  <si>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</si>
  <si>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</si>
  <si>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</si>
  <si>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</si>
  <si>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</si>
  <si>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</si>
  <si>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</si>
  <si>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</si>
  <si>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</si>
  <si>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</si>
  <si>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</si>
  <si>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</si>
  <si>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</si>
  <si>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</si>
  <si>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</si>
  <si>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</si>
  <si>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</si>
  <si>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</si>
  <si>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</si>
  <si>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</si>
  <si>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</si>
  <si>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</si>
  <si>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</si>
  <si>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</si>
  <si>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</si>
  <si>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</si>
  <si>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</si>
  <si>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</si>
  <si>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</si>
  <si>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</si>
  <si>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</si>
  <si>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</si>
  <si>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</si>
  <si>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</si>
  <si>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</si>
  <si>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</si>
  <si>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</si>
  <si>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</si>
  <si>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</si>
  <si>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</si>
  <si>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</si>
  <si>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</si>
  <si>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</si>
  <si>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</si>
  <si>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</si>
  <si>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</si>
  <si>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</si>
  <si>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</si>
  <si>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</si>
  <si>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</si>
  <si>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</si>
  <si>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</si>
  <si>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</si>
  <si>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</si>
  <si>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</si>
  <si>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</si>
  <si>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</si>
  <si>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</si>
  <si>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</si>
  <si>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</si>
  <si>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</si>
  <si>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</si>
  <si>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</si>
  <si>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</si>
  <si>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</si>
  <si>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</si>
  <si>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</si>
  <si>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</si>
  <si>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</si>
  <si>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</si>
  <si>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</si>
  <si>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</si>
  <si>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</si>
  <si>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</si>
  <si>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</si>
  <si>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</si>
  <si>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</si>
  <si>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</si>
  <si>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</si>
  <si>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</si>
  <si>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</si>
  <si>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</si>
  <si>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</si>
  <si>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</si>
  <si>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</si>
  <si>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</si>
  <si>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</si>
  <si>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</si>
  <si>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</si>
  <si>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</si>
  <si>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</si>
  <si>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</si>
  <si>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</si>
  <si>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</si>
  <si>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</si>
  <si>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</si>
  <si>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</si>
  <si>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</si>
  <si>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</si>
  <si>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</si>
  <si>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</si>
  <si>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</si>
  <si>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</si>
  <si>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</si>
  <si>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</si>
  <si>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</si>
  <si>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</si>
  <si>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</si>
  <si>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</si>
  <si>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</si>
  <si>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</si>
  <si>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</si>
  <si>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</si>
  <si>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</si>
  <si>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</si>
  <si>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</si>
  <si>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</si>
  <si>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</si>
  <si>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</si>
  <si>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</si>
  <si>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</si>
  <si>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</si>
  <si>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</si>
  <si>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</si>
  <si>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</si>
  <si>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</si>
  <si>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</si>
  <si>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</si>
  <si>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</si>
  <si>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</si>
  <si>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</si>
  <si>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</si>
  <si>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</si>
  <si>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</si>
  <si>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</si>
  <si>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</si>
  <si>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</si>
  <si>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</si>
  <si>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</si>
  <si>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</si>
  <si>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</si>
  <si>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</si>
  <si>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</si>
  <si>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</si>
  <si>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</si>
  <si>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</si>
  <si>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</si>
  <si>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</si>
  <si>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</si>
  <si>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</si>
  <si>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</si>
  <si>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</si>
  <si>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</si>
  <si>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</si>
  <si>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</si>
  <si>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</si>
  <si>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</si>
  <si>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</si>
  <si>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</si>
  <si>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</si>
  <si>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</si>
  <si>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</si>
  <si>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</si>
  <si>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</si>
  <si>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</si>
  <si>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</si>
  <si>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</si>
  <si>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</si>
  <si>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</si>
  <si>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</si>
  <si>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</si>
  <si>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</si>
  <si>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</si>
  <si>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</si>
  <si>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</si>
  <si>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</si>
  <si>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</si>
  <si>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</si>
  <si>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</si>
  <si>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</si>
  <si>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</si>
  <si>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</si>
  <si>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</si>
  <si>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</si>
  <si>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</si>
  <si>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</si>
  <si>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</si>
  <si>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</si>
  <si>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</si>
  <si>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</si>
  <si>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</si>
  <si>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</si>
  <si>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</si>
  <si>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</si>
  <si>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</si>
  <si>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</si>
  <si>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</si>
  <si>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</si>
  <si>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</si>
  <si>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</si>
  <si>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</si>
  <si>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</si>
  <si>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</si>
  <si>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</si>
  <si>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</si>
  <si>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</si>
  <si>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</si>
  <si>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</si>
  <si>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</si>
  <si>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</si>
  <si>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</si>
  <si>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</si>
  <si>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</si>
  <si>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</si>
  <si>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</si>
  <si>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</si>
  <si>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</si>
  <si>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</si>
  <si>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</si>
  <si>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</si>
  <si>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</si>
  <si>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</si>
  <si>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</si>
  <si>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</si>
  <si>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</si>
  <si>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</si>
  <si>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</si>
  <si>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</si>
  <si>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</si>
  <si>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</si>
  <si>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</si>
  <si>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</si>
  <si>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</si>
  <si>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</si>
  <si>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</si>
  <si>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</si>
  <si>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</si>
  <si>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</si>
  <si>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</si>
  <si>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</si>
  <si>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</si>
  <si>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</si>
  <si>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</si>
  <si>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</si>
  <si>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</si>
  <si>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</si>
  <si>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</si>
  <si>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</si>
  <si>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</si>
  <si>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</si>
  <si>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</si>
  <si>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</si>
  <si>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</si>
  <si>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</si>
  <si>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</si>
  <si>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</si>
  <si>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</si>
  <si>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</si>
  <si>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</si>
  <si>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</si>
  <si>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</si>
  <si>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</si>
  <si>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</si>
  <si>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</si>
  <si>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</si>
  <si>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</si>
  <si>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</si>
  <si>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</si>
  <si>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</si>
  <si>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</si>
  <si>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</si>
  <si>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</si>
  <si>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</si>
  <si>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</si>
  <si>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</si>
  <si>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</si>
  <si>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</si>
  <si>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</si>
  <si>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</si>
  <si>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</si>
  <si>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</si>
  <si>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</si>
  <si>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</si>
  <si>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</si>
  <si>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</si>
  <si>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</si>
  <si>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</si>
  <si>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</si>
  <si>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</si>
  <si>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</si>
  <si>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</si>
  <si>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</si>
  <si>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</si>
  <si>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</si>
  <si>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</si>
  <si>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</si>
  <si>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</si>
  <si>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</si>
  <si>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</si>
  <si>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</si>
  <si>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</si>
  <si>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</si>
  <si>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</si>
  <si>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</si>
  <si>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</si>
  <si>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</si>
  <si>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</si>
  <si>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</si>
  <si>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</si>
  <si>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</si>
  <si>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</si>
  <si>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</si>
  <si>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</si>
  <si>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</si>
  <si>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</si>
  <si>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</si>
  <si>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</si>
  <si>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</si>
  <si>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</si>
  <si>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</si>
  <si>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</si>
  <si>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</si>
  <si>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</si>
  <si>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</si>
  <si>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</si>
  <si>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</si>
  <si>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</si>
  <si>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</si>
  <si>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</si>
  <si>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</si>
  <si>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</si>
  <si>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</si>
  <si>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</si>
  <si>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</si>
  <si>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</si>
  <si>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</si>
  <si>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</si>
  <si>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</si>
  <si>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</si>
  <si>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</si>
  <si>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</si>
  <si>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</si>
  <si>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</si>
  <si>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</si>
  <si>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</si>
  <si>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</si>
  <si>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</si>
  <si>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</si>
  <si>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</si>
  <si>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</si>
  <si>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</si>
  <si>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</si>
  <si>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</si>
  <si>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</si>
  <si>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</si>
  <si>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</si>
  <si>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</si>
  <si>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</si>
  <si>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</si>
  <si>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</si>
  <si>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</si>
  <si>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</si>
  <si>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</si>
  <si>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</si>
  <si>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</si>
  <si>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</si>
  <si>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</si>
  <si>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</si>
  <si>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</si>
  <si>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</si>
  <si>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</si>
  <si>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</si>
  <si>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</si>
  <si>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</si>
  <si>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</si>
  <si>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</si>
  <si>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</si>
  <si>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</si>
  <si>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</si>
  <si>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</si>
  <si>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</si>
  <si>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</si>
  <si>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</si>
  <si>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</si>
  <si>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</si>
  <si>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</si>
  <si>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</si>
  <si>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</si>
  <si>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</si>
  <si>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</si>
  <si>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</si>
  <si>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</si>
  <si>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</si>
  <si>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</si>
  <si>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</si>
  <si>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</si>
  <si>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</si>
  <si>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</si>
  <si>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</si>
  <si>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</si>
  <si>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</si>
  <si>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</si>
  <si>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</si>
  <si>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</si>
  <si>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</si>
  <si>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</si>
  <si>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</si>
  <si>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</si>
  <si>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</si>
  <si>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</si>
  <si>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</si>
  <si>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</si>
  <si>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</si>
  <si>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</si>
  <si>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</si>
  <si>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</si>
  <si>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</si>
  <si>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</si>
  <si>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</si>
  <si>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</si>
  <si>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</si>
  <si>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</si>
  <si>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</si>
  <si>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</si>
  <si>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</si>
  <si>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</si>
  <si>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</si>
  <si>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</si>
  <si>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</si>
  <si>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</si>
  <si>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</si>
  <si>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</si>
  <si>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</si>
  <si>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</si>
  <si>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</si>
  <si>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</si>
  <si>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</si>
  <si>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</si>
  <si>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</si>
  <si>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</si>
  <si>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</si>
  <si>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</si>
  <si>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</si>
  <si>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</si>
  <si>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</si>
  <si>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</si>
  <si>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</si>
  <si>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</si>
  <si>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</si>
  <si>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</si>
  <si>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</si>
  <si>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</si>
  <si>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</si>
  <si>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</si>
  <si>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</si>
  <si>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</si>
  <si>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</si>
  <si>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</si>
  <si>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</si>
  <si>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</si>
  <si>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</si>
  <si>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</si>
  <si>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</si>
  <si>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</si>
  <si>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</si>
  <si>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</si>
  <si>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</si>
  <si>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</si>
  <si>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</si>
  <si>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</si>
  <si>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</si>
  <si>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</si>
  <si>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</si>
  <si>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</si>
  <si>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</si>
  <si>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</si>
  <si>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</si>
  <si>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</si>
  <si>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</si>
  <si>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</si>
  <si>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</si>
  <si>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</si>
  <si>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</si>
  <si>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</si>
  <si>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</si>
  <si>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</si>
  <si>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</si>
  <si>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</si>
  <si>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</si>
  <si>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</si>
  <si>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</si>
  <si>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</si>
  <si>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</si>
  <si>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</si>
  <si>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</si>
  <si>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</si>
  <si>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</si>
  <si>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</si>
  <si>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</si>
  <si>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</si>
  <si>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</si>
  <si>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</si>
  <si>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</si>
  <si>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</si>
  <si>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</si>
  <si>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</si>
  <si>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</si>
  <si>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</si>
  <si>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</si>
  <si>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</si>
  <si>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</si>
  <si>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</si>
  <si>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</si>
  <si>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</si>
  <si>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</si>
  <si>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</si>
  <si>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</si>
  <si>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</si>
  <si>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</si>
  <si>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</si>
  <si>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</si>
  <si>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</si>
  <si>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</si>
  <si>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</si>
  <si>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</si>
  <si>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</si>
  <si>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</si>
  <si>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</si>
  <si>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</si>
  <si>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</si>
  <si>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</si>
  <si>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</si>
  <si>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</si>
  <si>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</si>
  <si>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</si>
  <si>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</si>
  <si>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</si>
  <si>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</si>
  <si>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</si>
  <si>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</si>
  <si>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</si>
  <si>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</si>
  <si>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</si>
  <si>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</si>
  <si>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</si>
  <si>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</si>
  <si>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</si>
  <si>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</si>
  <si>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</si>
  <si>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</si>
  <si>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</si>
  <si>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</si>
  <si>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</si>
  <si>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</si>
  <si>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</si>
  <si>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</si>
  <si>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</si>
  <si>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</si>
  <si>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</si>
  <si>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</si>
  <si>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</si>
  <si>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</si>
  <si>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</si>
  <si>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</si>
  <si>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</si>
  <si>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</si>
  <si>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</si>
  <si>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</si>
  <si>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</si>
  <si>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</si>
  <si>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</si>
  <si>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</si>
  <si>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</si>
  <si>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</si>
  <si>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</si>
  <si>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</si>
  <si>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</si>
  <si>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</si>
  <si>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</si>
  <si>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</si>
  <si>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</si>
  <si>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</si>
  <si>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</si>
  <si>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</si>
  <si>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</si>
  <si>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</si>
  <si>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</si>
  <si>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</si>
  <si>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</si>
  <si>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</si>
  <si>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</si>
  <si>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</si>
  <si>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</si>
  <si>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</si>
  <si>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</si>
  <si>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</si>
  <si>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</si>
  <si>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</si>
  <si>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</si>
  <si>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</si>
  <si>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</si>
  <si>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</si>
  <si>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</si>
  <si>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</si>
  <si>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</si>
  <si>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</si>
  <si>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</si>
  <si>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</si>
  <si>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</si>
  <si>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</si>
  <si>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</si>
  <si>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</si>
  <si>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</si>
  <si>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</si>
  <si>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</si>
  <si>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</si>
  <si>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</si>
  <si>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</si>
  <si>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</si>
  <si>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</si>
  <si>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</si>
  <si>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</si>
  <si>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</si>
  <si>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</si>
  <si>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</si>
  <si>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</si>
  <si>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</si>
  <si>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</si>
  <si>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</si>
  <si>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</si>
  <si>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</si>
  <si>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</si>
  <si>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</si>
  <si>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</si>
  <si>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</si>
  <si>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</si>
  <si>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</si>
  <si>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</si>
  <si>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</si>
  <si>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</si>
  <si>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</si>
  <si>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</si>
  <si>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</si>
  <si>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</si>
  <si>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</si>
  <si>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</si>
  <si>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</si>
  <si>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</si>
  <si>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</si>
  <si>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</si>
  <si>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</si>
  <si>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</si>
  <si>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</si>
  <si>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</si>
  <si>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</si>
  <si>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</si>
  <si>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</si>
  <si>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</si>
  <si>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</si>
  <si>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</si>
  <si>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</si>
  <si>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</si>
  <si>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</si>
  <si>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</si>
  <si>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</si>
  <si>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</si>
  <si>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</si>
  <si>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</si>
  <si>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</si>
  <si>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</si>
  <si>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</si>
  <si>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</si>
  <si>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</si>
  <si>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</si>
  <si>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</si>
  <si>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</si>
  <si>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</si>
  <si>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</si>
  <si>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</si>
  <si>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</si>
  <si>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</si>
  <si>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</si>
  <si>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</si>
  <si>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</si>
  <si>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</si>
  <si>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</si>
  <si>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</si>
  <si>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</si>
  <si>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</si>
  <si>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</si>
  <si>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</si>
  <si>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</si>
  <si>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</si>
  <si>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</si>
  <si>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</si>
  <si>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</si>
  <si>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</si>
  <si>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</si>
  <si>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</si>
  <si>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</si>
  <si>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</si>
  <si>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</si>
  <si>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</si>
  <si>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</si>
  <si>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</si>
  <si>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</si>
  <si>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</si>
  <si>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</si>
  <si>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</si>
  <si>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</si>
  <si>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</si>
  <si>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</si>
  <si>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</si>
  <si>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</si>
  <si>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</si>
  <si>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</si>
  <si>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</si>
  <si>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</si>
  <si>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</si>
  <si>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</si>
  <si>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</si>
  <si>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</si>
  <si>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</si>
  <si>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</si>
  <si>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</si>
  <si>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</si>
  <si>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</si>
  <si>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</si>
  <si>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</si>
  <si>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</si>
  <si>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</si>
  <si>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</si>
  <si>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</si>
  <si>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</si>
  <si>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</si>
  <si>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</si>
  <si>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</si>
  <si>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</si>
  <si>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</si>
  <si>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</si>
  <si>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</si>
  <si>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</si>
  <si>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</si>
  <si>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</si>
  <si>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</si>
  <si>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</si>
  <si>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</si>
  <si>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</si>
  <si>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</si>
  <si>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</si>
  <si>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</si>
  <si>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</si>
  <si>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</si>
  <si>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</si>
  <si>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</si>
  <si>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</si>
  <si>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</si>
  <si>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</si>
  <si>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</si>
  <si>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</si>
  <si>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</si>
  <si>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</si>
  <si>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</si>
  <si>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</si>
  <si>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</si>
  <si>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</si>
  <si>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</si>
  <si>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</si>
  <si>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</si>
  <si>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</si>
  <si>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</si>
  <si>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</si>
  <si>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</si>
  <si>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</si>
  <si>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</si>
  <si>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</si>
  <si>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</si>
  <si>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</si>
  <si>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</si>
  <si>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</si>
  <si>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</si>
  <si>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</si>
  <si>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</si>
  <si>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</si>
  <si>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</si>
  <si>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</si>
  <si>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</si>
  <si>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</si>
  <si>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</si>
  <si>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</si>
  <si>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</si>
  <si>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</si>
  <si>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</si>
  <si>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</si>
  <si>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</si>
  <si>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</si>
  <si>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</si>
  <si>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</si>
  <si>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</si>
  <si>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</si>
  <si>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</si>
  <si>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</si>
  <si>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</si>
  <si>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</si>
  <si>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</si>
  <si>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</si>
  <si>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</si>
  <si>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</si>
  <si>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</si>
  <si>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</si>
  <si>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</si>
  <si>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</si>
  <si>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</si>
  <si>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</si>
  <si>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</si>
  <si>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</si>
  <si>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</si>
  <si>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</si>
  <si>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</si>
  <si>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</si>
  <si>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</si>
  <si>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</si>
  <si>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</si>
  <si>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</si>
  <si>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</si>
  <si>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</si>
  <si>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</si>
  <si>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</si>
  <si>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</si>
  <si>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</si>
  <si>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</si>
  <si>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</si>
  <si>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</si>
  <si>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</si>
  <si>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</si>
  <si>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</si>
  <si>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</si>
  <si>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</si>
  <si>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</si>
  <si>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</si>
  <si>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</si>
  <si>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</si>
  <si>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</si>
  <si>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</si>
  <si>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</si>
  <si>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</si>
  <si>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</si>
  <si>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</si>
  <si>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</si>
  <si>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</si>
  <si>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</si>
  <si>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</si>
  <si>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</si>
  <si>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</si>
  <si>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</si>
  <si>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</si>
  <si>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</si>
  <si>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</si>
  <si>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</si>
  <si>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</si>
  <si>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</si>
  <si>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</si>
  <si>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</si>
  <si>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</si>
  <si>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</si>
  <si>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</si>
  <si>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</si>
  <si>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</si>
  <si>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</si>
  <si>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</si>
  <si>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</si>
  <si>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</si>
  <si>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</si>
  <si>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</si>
  <si>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</si>
  <si>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</si>
  <si>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</si>
  <si>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</si>
  <si>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</si>
  <si>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</si>
  <si>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</si>
  <si>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</si>
  <si>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</si>
  <si>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</si>
  <si>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</si>
  <si>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</si>
  <si>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</si>
  <si>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</si>
  <si>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</si>
  <si>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</si>
  <si>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</si>
  <si>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</si>
  <si>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</si>
  <si>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</si>
  <si>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</si>
  <si>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</si>
  <si>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</si>
  <si>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</si>
  <si>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</si>
  <si>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</si>
  <si>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</si>
  <si>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</si>
  <si>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</si>
  <si>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</si>
  <si>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</si>
  <si>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</si>
  <si>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</si>
  <si>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</si>
  <si>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</si>
  <si>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</si>
  <si>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</si>
  <si>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</si>
  <si>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</si>
  <si>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</si>
  <si>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</si>
  <si>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</si>
  <si>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</si>
  <si>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</si>
  <si>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</si>
  <si>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</si>
  <si>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</si>
  <si>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</si>
  <si>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</si>
  <si>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</si>
  <si>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</si>
  <si>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</si>
  <si>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</si>
  <si>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</si>
  <si>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</si>
  <si>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</si>
  <si>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</si>
  <si>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</si>
  <si>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</si>
  <si>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</si>
  <si>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</si>
  <si>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</si>
  <si>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</si>
  <si>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</si>
  <si>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</si>
  <si>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</si>
  <si>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</si>
  <si>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</si>
  <si>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</si>
  <si>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</si>
  <si>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</si>
  <si>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</si>
  <si>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</si>
  <si>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</si>
  <si>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</si>
  <si>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</si>
  <si>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</si>
  <si>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</si>
  <si>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</si>
  <si>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</si>
  <si>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</si>
  <si>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</si>
  <si>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</si>
  <si>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</si>
  <si>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</si>
  <si>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</si>
  <si>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</si>
  <si>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</si>
  <si>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</si>
  <si>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</si>
  <si>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</si>
  <si>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</si>
  <si>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</si>
  <si>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</si>
  <si>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</si>
  <si>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</si>
  <si>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</si>
  <si>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</si>
  <si>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</si>
  <si>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</si>
  <si>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</si>
  <si>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</si>
  <si>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</si>
  <si>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</si>
  <si>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</si>
  <si>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</si>
  <si>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</si>
  <si>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</si>
  <si>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</si>
  <si>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</si>
  <si>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</si>
  <si>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</si>
  <si>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</si>
  <si>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</si>
  <si>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</si>
  <si>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</si>
  <si>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</si>
  <si>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</si>
  <si>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</si>
  <si>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</si>
  <si>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</si>
  <si>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</si>
  <si>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</si>
  <si>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</si>
  <si>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</si>
  <si>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</si>
  <si>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</si>
  <si>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</si>
  <si>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</si>
  <si>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</si>
  <si>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</si>
  <si>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</si>
  <si>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</si>
  <si>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</si>
  <si>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</si>
  <si>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</si>
  <si>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</si>
  <si>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</si>
  <si>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</si>
  <si>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</si>
  <si>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</si>
  <si>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</si>
  <si>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</si>
  <si>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</si>
  <si>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</si>
  <si>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</si>
  <si>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</si>
  <si>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</si>
  <si>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</si>
  <si>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</si>
  <si>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</si>
  <si>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</si>
  <si>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</si>
  <si>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</si>
  <si>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</si>
  <si>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</si>
  <si>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</si>
  <si>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</si>
  <si>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</si>
  <si>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</si>
  <si>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</si>
  <si>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</si>
  <si>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</si>
  <si>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</si>
  <si>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</si>
  <si>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</si>
  <si>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</si>
  <si>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</si>
  <si>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</si>
  <si>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</si>
  <si>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</si>
  <si>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</si>
  <si>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</si>
  <si>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</si>
  <si>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</si>
  <si>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</si>
  <si>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</si>
  <si>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</si>
  <si>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</si>
  <si>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</si>
  <si>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</si>
  <si>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</si>
  <si>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</si>
  <si>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</si>
  <si>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</si>
  <si>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</si>
  <si>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</si>
  <si>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</si>
  <si>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</si>
  <si>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</si>
  <si>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</si>
  <si>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</si>
  <si>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</si>
  <si>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</si>
  <si>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</si>
  <si>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</si>
  <si>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</si>
  <si>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</si>
  <si>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</si>
  <si>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</si>
  <si>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</si>
  <si>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</si>
  <si>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</si>
  <si>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</si>
  <si>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</si>
  <si>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</si>
  <si>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</si>
  <si>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</si>
  <si>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</si>
  <si>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</si>
  <si>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</si>
  <si>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</si>
  <si>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</si>
  <si>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</si>
  <si>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</si>
  <si>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</si>
  <si>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</si>
  <si>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</si>
  <si>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</si>
  <si>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</si>
  <si>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</si>
  <si>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</si>
  <si>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</si>
  <si>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</si>
  <si>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</si>
  <si>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</si>
  <si>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</si>
  <si>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</si>
  <si>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</si>
  <si>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</si>
  <si>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</si>
  <si>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</si>
  <si>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</si>
  <si>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</si>
  <si>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</si>
  <si>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</si>
  <si>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</si>
  <si>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</si>
  <si>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</si>
  <si>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</si>
  <si>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</si>
  <si>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</si>
  <si>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</si>
  <si>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</si>
  <si>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</si>
  <si>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</si>
  <si>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</si>
  <si>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</si>
  <si>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</si>
  <si>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</si>
  <si>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</si>
  <si>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</si>
  <si>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</si>
  <si>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</si>
  <si>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</si>
  <si>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</si>
  <si>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</si>
  <si>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</si>
  <si>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</si>
  <si>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</si>
  <si>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</si>
  <si>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</si>
  <si>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</si>
  <si>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</si>
  <si>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</si>
  <si>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</si>
  <si>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</si>
  <si>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</si>
  <si>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</si>
  <si>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</si>
  <si>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</si>
  <si>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</si>
  <si>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</si>
  <si>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</si>
  <si>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</si>
  <si>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</si>
  <si>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</si>
  <si>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</si>
  <si>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</si>
  <si>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</si>
  <si>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</si>
  <si>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</si>
  <si>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</si>
  <si>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</si>
  <si>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</si>
  <si>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</si>
  <si>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</si>
  <si>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</si>
  <si>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</si>
  <si>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</si>
  <si>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</si>
  <si>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</si>
  <si>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</si>
  <si>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</si>
  <si>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</si>
  <si>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</si>
  <si>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</si>
  <si>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</si>
  <si>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</si>
  <si>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</si>
  <si>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</si>
  <si>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</si>
  <si>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</si>
  <si>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</si>
  <si>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</si>
  <si>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</si>
  <si>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</si>
  <si>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</si>
  <si>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</si>
  <si>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</si>
  <si>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</si>
  <si>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</si>
  <si>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</si>
  <si>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</si>
  <si>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</si>
  <si>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</si>
  <si>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</si>
  <si>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</si>
  <si>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</si>
  <si>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</si>
  <si>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</si>
  <si>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</si>
  <si>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</si>
  <si>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</si>
  <si>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</si>
  <si>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</si>
  <si>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</si>
  <si>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</si>
  <si>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</si>
  <si>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</si>
  <si>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</si>
  <si>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</si>
  <si>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</si>
  <si>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</si>
  <si>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</si>
  <si>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</si>
  <si>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</si>
  <si>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</si>
  <si>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</si>
  <si>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</si>
  <si>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</si>
  <si>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</si>
  <si>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</si>
  <si>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</si>
  <si>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</si>
  <si>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</si>
  <si>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</si>
  <si>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</si>
  <si>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</si>
  <si>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</si>
  <si>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</si>
  <si>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</si>
  <si>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</si>
  <si>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</si>
  <si>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</si>
  <si>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</si>
  <si>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</si>
  <si>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</si>
  <si>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</si>
  <si>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</si>
  <si>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</si>
  <si>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</si>
  <si>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</si>
  <si>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</si>
  <si>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</si>
  <si>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</si>
  <si>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</si>
  <si>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</si>
  <si>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</si>
  <si>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</si>
  <si>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</si>
  <si>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</si>
  <si>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</si>
  <si>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</si>
  <si>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</si>
  <si>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</si>
  <si>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</si>
  <si>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</si>
  <si>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</si>
  <si>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</si>
  <si>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</si>
  <si>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</si>
  <si>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</si>
  <si>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</si>
  <si>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</si>
  <si>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</si>
  <si>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</si>
  <si>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</si>
  <si>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</si>
  <si>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</si>
  <si>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</si>
  <si>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</si>
  <si>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</si>
  <si>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</si>
  <si>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</si>
  <si>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</si>
  <si>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</si>
  <si>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</si>
  <si>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</si>
  <si>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</si>
  <si>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</si>
  <si>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</si>
  <si>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</si>
  <si>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</si>
  <si>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</si>
  <si>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</si>
  <si>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</si>
  <si>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</si>
  <si>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</si>
  <si>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</si>
  <si>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</si>
  <si>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</si>
  <si>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</si>
  <si>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</si>
  <si>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</si>
  <si>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</si>
  <si>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</si>
  <si>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</si>
  <si>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</si>
  <si>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</si>
  <si>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</si>
  <si>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</si>
  <si>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</si>
  <si>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</si>
  <si>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</si>
  <si>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</si>
  <si>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</si>
  <si>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</si>
  <si>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</si>
  <si>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</si>
  <si>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</si>
  <si>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</si>
  <si>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</si>
  <si>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</si>
  <si>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</si>
  <si>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</si>
  <si>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</si>
  <si>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</si>
  <si>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</si>
  <si>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</si>
  <si>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</si>
  <si>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</si>
  <si>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</si>
  <si>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</si>
  <si>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</si>
  <si>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</si>
  <si>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</si>
  <si>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</si>
  <si>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</si>
  <si>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</si>
  <si>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</si>
  <si>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</si>
  <si>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</si>
  <si>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</si>
  <si>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</si>
  <si>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</si>
  <si>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</si>
  <si>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</si>
  <si>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</si>
  <si>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</si>
  <si>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</si>
  <si>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</si>
  <si>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</si>
  <si>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</si>
  <si>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</si>
  <si>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</si>
  <si>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</si>
  <si>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</si>
  <si>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</si>
  <si>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</si>
  <si>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</si>
  <si>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</si>
  <si>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</si>
  <si>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</si>
  <si>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</si>
  <si>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</si>
  <si>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</si>
  <si>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</si>
  <si>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</si>
  <si>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</si>
  <si>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</si>
  <si>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</si>
  <si>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</si>
  <si>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</si>
  <si>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</si>
  <si>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</si>
  <si>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</si>
  <si>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</si>
  <si>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</si>
  <si>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</si>
  <si>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</si>
  <si>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</si>
  <si>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</si>
  <si>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</si>
  <si>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</si>
  <si>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</si>
  <si>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</si>
  <si>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</si>
  <si>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</si>
  <si>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</si>
  <si>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</si>
  <si>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</si>
  <si>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</si>
  <si>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</si>
  <si>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</si>
  <si>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</si>
  <si>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</si>
  <si>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</si>
  <si>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</si>
  <si>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</si>
  <si>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</si>
  <si>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</si>
  <si>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</si>
  <si>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</si>
  <si>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</si>
  <si>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</si>
  <si>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</si>
  <si>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</si>
  <si>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</si>
  <si>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</si>
  <si>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</si>
  <si>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</si>
  <si>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</si>
  <si>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</si>
  <si>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</si>
  <si>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</si>
  <si>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</si>
  <si>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</si>
  <si>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</si>
  <si>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</si>
  <si>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</si>
  <si>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</si>
  <si>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</si>
  <si>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</si>
  <si>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</si>
  <si>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</si>
  <si>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</si>
  <si>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</si>
  <si>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</si>
  <si>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</si>
  <si>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</si>
  <si>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</si>
  <si>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</si>
  <si>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</si>
  <si>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</si>
  <si>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</si>
  <si>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</si>
  <si>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</si>
  <si>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</si>
  <si>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</si>
  <si>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</si>
  <si>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</si>
  <si>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</si>
  <si>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</si>
  <si>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</si>
  <si>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</si>
  <si>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</si>
  <si>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</si>
  <si>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</si>
  <si>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</si>
  <si>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</si>
  <si>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</si>
  <si>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</si>
  <si>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</si>
  <si>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</si>
  <si>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</si>
  <si>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</si>
  <si>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</si>
  <si>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</si>
  <si>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</si>
  <si>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</si>
  <si>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</si>
  <si>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</si>
  <si>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</si>
  <si>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</si>
  <si>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</si>
  <si>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</si>
  <si>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</si>
  <si>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</si>
  <si>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</si>
  <si>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</si>
  <si>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</si>
  <si>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</si>
  <si>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</si>
  <si>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</si>
  <si>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</si>
  <si>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</si>
  <si>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</si>
  <si>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</si>
  <si>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</si>
  <si>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</si>
  <si>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</si>
  <si>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</si>
  <si>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</si>
  <si>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</si>
  <si>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</si>
  <si>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</si>
  <si>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</si>
  <si>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</si>
  <si>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</si>
  <si>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</si>
  <si>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</si>
  <si>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</si>
  <si>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</si>
  <si>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</si>
  <si>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</si>
  <si>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</si>
  <si>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</si>
  <si>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</si>
  <si>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</si>
  <si>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</si>
  <si>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</si>
  <si>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</si>
  <si>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</si>
  <si>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</si>
  <si>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</si>
  <si>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</si>
  <si>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</si>
  <si>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</si>
  <si>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</si>
  <si>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</si>
  <si>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</si>
  <si>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</si>
  <si>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</si>
  <si>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</si>
  <si>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</si>
  <si>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</si>
  <si>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</si>
  <si>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</si>
  <si>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</si>
  <si>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</si>
  <si>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</si>
  <si>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</si>
  <si>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</si>
  <si>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</si>
  <si>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</si>
  <si>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</si>
  <si>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</si>
  <si>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</si>
  <si>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</si>
  <si>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</si>
  <si>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</si>
  <si>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</si>
  <si>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</si>
  <si>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</si>
  <si>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</si>
  <si>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</si>
  <si>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</si>
  <si>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</si>
  <si>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</si>
  <si>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</si>
  <si>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</si>
  <si>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</si>
  <si>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</si>
  <si>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</si>
  <si>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</si>
  <si>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</si>
  <si>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</si>
  <si>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</si>
  <si>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</si>
  <si>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</si>
  <si>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</si>
  <si>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</si>
  <si>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</si>
  <si>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</si>
  <si>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</si>
  <si>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</si>
  <si>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</si>
  <si>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</si>
  <si>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</si>
  <si>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</si>
  <si>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</si>
  <si>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</si>
  <si>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</si>
  <si>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</si>
  <si>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</si>
  <si>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</si>
  <si>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</si>
  <si>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</si>
  <si>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</si>
  <si>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</si>
  <si>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</si>
  <si>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</si>
  <si>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</si>
  <si>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</si>
  <si>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</si>
  <si>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</si>
  <si>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</si>
  <si>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</si>
  <si>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</si>
  <si>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</si>
  <si>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</si>
  <si>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</si>
  <si>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</si>
  <si>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</si>
  <si>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</si>
  <si>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</si>
  <si>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</si>
  <si>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</si>
  <si>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</si>
  <si>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</si>
  <si>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</si>
  <si>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</si>
  <si>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</si>
  <si>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</si>
  <si>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</si>
  <si>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</si>
  <si>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</si>
  <si>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</si>
  <si>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</si>
  <si>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</si>
  <si>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</si>
  <si>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</si>
  <si>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</si>
  <si>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</si>
  <si>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</si>
  <si>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</si>
  <si>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</si>
  <si>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</si>
  <si>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</si>
  <si>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</si>
  <si>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</si>
  <si>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</si>
  <si>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</si>
  <si>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</si>
  <si>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</si>
  <si>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</si>
  <si>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</si>
  <si>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</si>
  <si>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</si>
  <si>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</si>
  <si>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</si>
  <si>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</si>
  <si>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</si>
  <si>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</si>
  <si>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</si>
  <si>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</si>
  <si>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</si>
  <si>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</si>
  <si>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</si>
  <si>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</si>
  <si>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</si>
  <si>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</si>
  <si>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</si>
  <si>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</si>
  <si>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</si>
  <si>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</si>
  <si>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</si>
  <si>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</si>
  <si>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</si>
  <si>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</si>
  <si>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</si>
  <si>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</si>
  <si>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</si>
  <si>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</si>
  <si>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</si>
  <si>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</si>
  <si>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</si>
  <si>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</si>
  <si>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</si>
  <si>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</si>
  <si>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</si>
  <si>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</si>
  <si>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</si>
  <si>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</si>
  <si>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</si>
  <si>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</si>
  <si>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</si>
  <si>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</si>
  <si>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</si>
  <si>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</si>
  <si>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</si>
  <si>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</si>
  <si>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</si>
  <si>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</si>
  <si>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</si>
  <si>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</si>
  <si>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</si>
  <si>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</si>
  <si>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</si>
  <si>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</si>
  <si>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</si>
  <si>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</si>
  <si>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</si>
  <si>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</si>
  <si>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</si>
  <si>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</si>
  <si>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</si>
  <si>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</si>
  <si>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</si>
  <si>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</si>
  <si>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</si>
  <si>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</si>
  <si>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</si>
  <si>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</si>
  <si>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</si>
  <si>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</si>
  <si>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</si>
  <si>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</si>
  <si>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</si>
  <si>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</si>
  <si>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</si>
  <si>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</si>
  <si>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</si>
  <si>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</si>
  <si>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</si>
  <si>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</si>
  <si>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</si>
  <si>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</si>
  <si>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</si>
  <si>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</si>
  <si>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</si>
  <si>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</si>
  <si>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</si>
  <si>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</si>
  <si>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</si>
  <si>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</si>
  <si>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</si>
  <si>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</si>
  <si>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</si>
  <si>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</si>
  <si>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</si>
  <si>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</si>
  <si>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</si>
  <si>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</si>
  <si>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</si>
  <si>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</si>
  <si>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</si>
  <si>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</si>
  <si>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</si>
  <si>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</si>
  <si>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</si>
  <si>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</si>
  <si>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</si>
  <si>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</si>
  <si>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</si>
  <si>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</si>
  <si>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</si>
  <si>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</si>
  <si>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</si>
  <si>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</si>
  <si>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</si>
  <si>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</si>
  <si>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</si>
  <si>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</si>
  <si>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</si>
  <si>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</si>
  <si>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</si>
  <si>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</si>
  <si>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</si>
  <si>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</si>
  <si>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</si>
  <si>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</si>
  <si>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</si>
  <si>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</si>
  <si>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</si>
  <si>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</si>
  <si>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</si>
  <si>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</si>
  <si>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</si>
  <si>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</si>
  <si>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</si>
  <si>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</si>
  <si>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</si>
  <si>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</si>
  <si>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</si>
  <si>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</si>
  <si>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</si>
  <si>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</si>
  <si>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</si>
  <si>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</si>
  <si>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</si>
  <si>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</si>
  <si>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</si>
  <si>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</si>
  <si>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</si>
  <si>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</si>
  <si>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</si>
  <si>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</si>
  <si>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</si>
  <si>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</si>
  <si>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</si>
  <si>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</si>
  <si>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</si>
  <si>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</si>
  <si>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</si>
  <si>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</si>
  <si>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</si>
  <si>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</si>
  <si>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</si>
  <si>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</si>
  <si>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</si>
  <si>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</si>
  <si>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</si>
  <si>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</si>
  <si>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</si>
  <si>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</si>
  <si>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</si>
  <si>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</si>
  <si>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</si>
  <si>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</si>
  <si>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</si>
  <si>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</si>
  <si>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</si>
  <si>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</si>
  <si>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</si>
  <si>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</si>
  <si>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</si>
  <si>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</si>
  <si>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</si>
  <si>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</si>
  <si>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</si>
  <si>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</si>
  <si>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</si>
  <si>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</si>
  <si>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</si>
  <si>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</si>
  <si>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</si>
  <si>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</si>
  <si>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</si>
  <si>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</si>
  <si>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</si>
  <si>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</si>
  <si>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</si>
  <si>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</si>
  <si>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</si>
  <si>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</si>
  <si>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</si>
  <si>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</si>
  <si>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</si>
  <si>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</si>
  <si>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</si>
  <si>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</si>
  <si>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</si>
  <si>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</si>
  <si>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</si>
  <si>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</si>
  <si>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</si>
  <si>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</si>
  <si>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</si>
  <si>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</si>
  <si>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</si>
  <si>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</si>
  <si>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</si>
  <si>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</si>
  <si>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</si>
  <si>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</si>
  <si>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</si>
  <si>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</si>
  <si>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</si>
  <si>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</si>
  <si>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</si>
  <si>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</si>
  <si>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</si>
  <si>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</si>
  <si>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</si>
  <si>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</si>
  <si>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</si>
  <si>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</si>
  <si>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</si>
  <si>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</si>
  <si>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</si>
  <si>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</si>
  <si>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</si>
  <si>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</si>
  <si>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</si>
  <si>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</si>
  <si>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</si>
  <si>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</si>
  <si>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</si>
  <si>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</si>
  <si>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</si>
  <si>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</si>
  <si>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</si>
  <si>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</si>
  <si>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</si>
  <si>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</si>
  <si>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</si>
  <si>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</si>
  <si>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</si>
  <si>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</si>
  <si>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</si>
  <si>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</si>
  <si>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</si>
  <si>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</si>
  <si>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</si>
  <si>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</si>
  <si>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</si>
  <si>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</si>
  <si>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</si>
  <si>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</si>
  <si>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</si>
  <si>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</si>
  <si>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</si>
  <si>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</si>
  <si>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</si>
  <si>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</si>
  <si>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</si>
  <si>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</si>
  <si>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</si>
  <si>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</si>
  <si>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</si>
  <si>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</si>
  <si>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</si>
  <si>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</si>
  <si>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</si>
  <si>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</si>
  <si>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</si>
  <si>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</si>
  <si>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</si>
  <si>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</si>
  <si>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</si>
  <si>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</si>
  <si>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</si>
  <si>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</si>
  <si>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</si>
  <si>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</si>
  <si>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</si>
  <si>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</si>
  <si>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</si>
  <si>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</si>
  <si>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</si>
  <si>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</si>
  <si>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</si>
  <si>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</si>
  <si>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</si>
  <si>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</si>
  <si>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</si>
  <si>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</si>
  <si>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</si>
  <si>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</si>
  <si>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</si>
  <si>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</si>
  <si>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</si>
  <si>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</si>
  <si>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</si>
  <si>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</si>
  <si>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</si>
  <si>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</si>
  <si>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</si>
  <si>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</si>
  <si>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</si>
  <si>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</si>
  <si>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</si>
  <si>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</si>
  <si>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</si>
  <si>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</si>
  <si>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</si>
  <si>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</si>
  <si>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</si>
  <si>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</si>
  <si>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</si>
  <si>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</si>
  <si>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</si>
  <si>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</si>
  <si>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</si>
  <si>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</si>
  <si>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</si>
  <si>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</si>
  <si>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</si>
  <si>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</si>
  <si>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</si>
  <si>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</si>
  <si>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</si>
  <si>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</si>
  <si>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</si>
  <si>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</si>
  <si>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</si>
  <si>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</si>
  <si>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</si>
  <si>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</si>
  <si>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</si>
  <si>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</si>
  <si>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</si>
  <si>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</si>
  <si>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</si>
  <si>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</si>
  <si>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</si>
  <si>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</si>
  <si>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</si>
  <si>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</si>
  <si>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</si>
  <si>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</si>
  <si>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</si>
  <si>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</si>
  <si>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</si>
  <si>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</si>
  <si>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</si>
  <si>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</si>
  <si>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</si>
  <si>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</si>
  <si>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</si>
  <si>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</si>
  <si>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</si>
  <si>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</si>
  <si>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</si>
  <si>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</si>
  <si>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</si>
  <si>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</si>
  <si>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</si>
  <si>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</si>
  <si>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</si>
  <si>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</si>
  <si>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</si>
  <si>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</si>
  <si>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</si>
  <si>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</si>
  <si>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</si>
  <si>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</si>
  <si>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</si>
  <si>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</si>
  <si>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</si>
  <si>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</si>
  <si>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</si>
  <si>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</si>
  <si>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</si>
  <si>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</si>
  <si>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</si>
  <si>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</si>
  <si>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</si>
  <si>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</si>
  <si>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</si>
  <si>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</si>
  <si>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</si>
  <si>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</si>
  <si>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</si>
  <si>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</si>
  <si>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</si>
  <si>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</si>
  <si>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</si>
  <si>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</si>
  <si>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</si>
  <si>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</si>
  <si>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</si>
  <si>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</si>
  <si>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</si>
  <si>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</si>
  <si>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</si>
  <si>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</si>
  <si>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</si>
  <si>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</si>
  <si>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</si>
  <si>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</si>
  <si>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</si>
  <si>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</si>
  <si>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</si>
  <si>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</si>
  <si>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</si>
  <si>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</si>
  <si>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</si>
  <si>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</si>
  <si>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</si>
  <si>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</si>
  <si>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</si>
  <si>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</si>
  <si>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</si>
  <si>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</si>
  <si>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</si>
  <si>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</si>
  <si>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</si>
  <si>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</si>
  <si>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</si>
  <si>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</si>
  <si>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</si>
  <si>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</si>
  <si>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</si>
  <si>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</si>
  <si>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</si>
  <si>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</si>
  <si>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</si>
  <si>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</si>
  <si>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</si>
  <si>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</si>
  <si>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</si>
  <si>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</si>
  <si>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</si>
  <si>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</si>
  <si>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</si>
  <si>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</si>
  <si>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</si>
  <si>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</si>
  <si>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</si>
  <si>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</si>
  <si>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</si>
  <si>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</si>
  <si>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</si>
  <si>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</si>
  <si>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</si>
  <si>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</si>
  <si>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</si>
  <si>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</si>
  <si>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</si>
  <si>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</si>
  <si>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</si>
  <si>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</si>
  <si>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</si>
  <si>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</si>
  <si>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</si>
  <si>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</si>
  <si>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</si>
  <si>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</si>
  <si>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</si>
  <si>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</si>
  <si>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</si>
  <si>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</si>
  <si>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</si>
  <si>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</si>
  <si>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</si>
  <si>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</si>
  <si>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</si>
  <si>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</si>
  <si>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</si>
  <si>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</si>
  <si>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</si>
  <si>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</si>
  <si>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</si>
  <si>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</si>
  <si>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</si>
  <si>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</si>
  <si>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</si>
  <si>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</si>
  <si>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</si>
  <si>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</si>
  <si>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</si>
  <si>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</si>
  <si>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</si>
  <si>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</si>
  <si>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</si>
  <si>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</si>
  <si>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</si>
  <si>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</si>
  <si>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</si>
  <si>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</si>
  <si>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</si>
  <si>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</si>
  <si>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</si>
  <si>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</si>
  <si>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</si>
  <si>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</si>
  <si>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</si>
  <si>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</si>
  <si>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</si>
  <si>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</si>
  <si>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</si>
  <si>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</si>
  <si>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</si>
  <si>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</si>
  <si>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</si>
  <si>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</si>
  <si>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</si>
  <si>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</si>
  <si>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</si>
  <si>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</si>
  <si>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</si>
  <si>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</si>
  <si>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</si>
  <si>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</si>
  <si>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</si>
  <si>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</si>
  <si>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</si>
  <si>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</si>
  <si>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</si>
  <si>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</si>
  <si>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</si>
  <si>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</si>
  <si>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</si>
  <si>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</si>
  <si>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</si>
  <si>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</si>
  <si>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</si>
  <si>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</si>
  <si>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</si>
  <si>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</si>
  <si>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</si>
  <si>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</si>
  <si>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</si>
  <si>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</si>
  <si>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</si>
  <si>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</si>
  <si>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</si>
  <si>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</si>
  <si>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</si>
  <si>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</si>
  <si>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</si>
  <si>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</si>
  <si>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</si>
  <si>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</si>
  <si>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</si>
  <si>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</si>
  <si>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</si>
  <si>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</si>
  <si>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</si>
  <si>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</si>
  <si>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</si>
  <si>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</si>
  <si>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</si>
  <si>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</si>
  <si>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</si>
  <si>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</si>
  <si>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</si>
  <si>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</si>
  <si>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</si>
  <si>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</si>
  <si>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</si>
  <si>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</si>
  <si>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</si>
  <si>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</si>
  <si>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</si>
  <si>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</si>
  <si>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</si>
  <si>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</si>
  <si>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</si>
  <si>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</si>
  <si>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</si>
  <si>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</si>
  <si>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</si>
  <si>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</si>
  <si>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</si>
  <si>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</si>
  <si>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</si>
  <si>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</si>
  <si>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</si>
  <si>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</si>
  <si>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</si>
  <si>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</si>
  <si>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</si>
  <si>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</si>
  <si>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</si>
  <si>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</si>
  <si>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</si>
  <si>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</si>
  <si>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</si>
  <si>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</si>
  <si>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</si>
  <si>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</si>
  <si>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</si>
  <si>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</si>
  <si>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</si>
  <si>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</si>
  <si>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</si>
  <si>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</si>
  <si>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</si>
  <si>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</si>
  <si>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</si>
  <si>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</si>
  <si>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</si>
  <si>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</si>
  <si>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</si>
  <si>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</si>
  <si>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</si>
  <si>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</si>
  <si>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</si>
  <si>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</si>
  <si>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</si>
  <si>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</si>
  <si>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</si>
  <si>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</si>
  <si>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</si>
  <si>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</si>
  <si>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</si>
  <si>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</si>
  <si>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</si>
  <si>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</si>
  <si>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</si>
  <si>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</si>
  <si>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</si>
  <si>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</si>
  <si>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</si>
  <si>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</si>
  <si>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</si>
  <si>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</si>
  <si>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</si>
  <si>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</si>
  <si>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</si>
  <si>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</si>
  <si>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</si>
  <si>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</si>
  <si>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</si>
  <si>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</si>
  <si>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</si>
  <si>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</si>
  <si>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</si>
  <si>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</si>
  <si>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</si>
  <si>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</si>
  <si>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</si>
  <si>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</si>
  <si>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</si>
  <si>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</si>
  <si>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</si>
  <si>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</si>
  <si>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</si>
  <si>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</si>
  <si>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</si>
  <si>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</si>
  <si>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</si>
  <si>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</si>
  <si>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</si>
  <si>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</si>
  <si>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</si>
  <si>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</si>
  <si>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</si>
  <si>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</si>
  <si>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</si>
  <si>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</si>
  <si>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</si>
  <si>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</si>
  <si>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</si>
  <si>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</si>
  <si>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</si>
  <si>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</si>
  <si>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</si>
  <si>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</si>
  <si>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</si>
  <si>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</si>
  <si>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</si>
  <si>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</si>
  <si>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</si>
  <si>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</si>
  <si>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</si>
  <si>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</si>
  <si>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</si>
  <si>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</si>
  <si>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</si>
  <si>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</si>
  <si>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</si>
  <si>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</si>
  <si>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</si>
  <si>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</si>
  <si>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</si>
  <si>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</si>
  <si>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</si>
  <si>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</si>
  <si>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</si>
  <si>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</si>
  <si>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</si>
  <si>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</si>
  <si>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</si>
  <si>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</si>
  <si>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</si>
  <si>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</si>
  <si>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</si>
  <si>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</si>
  <si>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</si>
  <si>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</si>
  <si>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</si>
  <si>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</si>
  <si>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</si>
  <si>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</si>
  <si>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</si>
  <si>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</si>
  <si>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</si>
  <si>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</si>
  <si>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</si>
  <si>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</si>
  <si>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</si>
  <si>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</si>
  <si>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</si>
  <si>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</si>
  <si>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</si>
  <si>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</si>
  <si>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</si>
  <si>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</si>
  <si>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</si>
  <si>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</si>
  <si>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</si>
  <si>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</si>
  <si>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</si>
  <si>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</si>
  <si>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</si>
  <si>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</si>
  <si>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</si>
  <si>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</si>
  <si>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</si>
  <si>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</si>
  <si>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</si>
  <si>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</si>
  <si>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</si>
  <si>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</si>
  <si>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</si>
  <si>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</si>
  <si>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</si>
  <si>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</si>
  <si>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</si>
  <si>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</si>
  <si>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</si>
  <si>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</si>
  <si>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</si>
  <si>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</si>
  <si>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</si>
  <si>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</si>
  <si>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</si>
  <si>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</si>
  <si>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</si>
  <si>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</si>
  <si>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</si>
  <si>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</si>
  <si>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</si>
  <si>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</si>
  <si>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</si>
  <si>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</si>
  <si>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</si>
  <si>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</si>
  <si>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</si>
  <si>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</si>
  <si>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</si>
  <si>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</si>
  <si>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</si>
  <si>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</si>
  <si>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</si>
  <si>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</si>
  <si>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</si>
  <si>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</si>
  <si>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</si>
  <si>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</si>
  <si>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</si>
  <si>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</si>
  <si>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</si>
  <si>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</si>
  <si>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</si>
  <si>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</si>
  <si>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</si>
  <si>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</si>
  <si>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</si>
  <si>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</si>
  <si>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</si>
  <si>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</si>
  <si>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</si>
  <si>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</si>
  <si>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</si>
  <si>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</si>
  <si>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</si>
  <si>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</si>
  <si>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</si>
  <si>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</si>
  <si>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</si>
  <si>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</si>
  <si>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</si>
  <si>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</si>
  <si>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</si>
  <si>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</si>
  <si>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</si>
  <si>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</si>
  <si>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</si>
  <si>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</si>
  <si>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</si>
  <si>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</si>
  <si>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</si>
  <si>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</si>
  <si>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</si>
  <si>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</si>
  <si>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</si>
  <si>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</si>
  <si>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</si>
  <si>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</si>
  <si>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</si>
  <si>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</si>
  <si>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</si>
  <si>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</si>
  <si>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</si>
  <si>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</si>
  <si>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</si>
  <si>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</si>
  <si>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</si>
  <si>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</si>
  <si>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</si>
  <si>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</si>
  <si>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</si>
  <si>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</si>
  <si>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</si>
  <si>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</si>
  <si>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</si>
  <si>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</si>
  <si>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</si>
  <si>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</si>
  <si>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</si>
  <si>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</si>
  <si>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</si>
  <si>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</si>
  <si>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</si>
  <si>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</si>
  <si>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</si>
  <si>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</si>
  <si>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</si>
  <si>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</si>
  <si>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</si>
  <si>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</si>
  <si>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</si>
  <si>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</si>
  <si>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</si>
  <si>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</si>
  <si>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</si>
  <si>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</si>
  <si>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</si>
  <si>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</si>
  <si>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</si>
  <si>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</si>
  <si>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</si>
  <si>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</si>
  <si>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</si>
  <si>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</si>
  <si>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</si>
  <si>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</si>
  <si>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</si>
  <si>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</si>
  <si>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</si>
  <si>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</si>
  <si>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</si>
  <si>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</si>
  <si>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</si>
  <si>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</si>
  <si>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</si>
  <si>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</si>
  <si>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</si>
  <si>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</si>
  <si>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</si>
  <si>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</si>
  <si>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</si>
  <si>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</si>
  <si>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</si>
  <si>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</si>
  <si>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</si>
  <si>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</si>
  <si>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</si>
  <si>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</si>
  <si>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</si>
  <si>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</si>
  <si>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</si>
  <si>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</si>
  <si>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</si>
  <si>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</si>
  <si>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</si>
  <si>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</si>
  <si>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</si>
  <si>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</si>
  <si>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</si>
  <si>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</si>
  <si>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</si>
  <si>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</si>
  <si>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</si>
  <si>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</si>
  <si>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</si>
  <si>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</si>
  <si>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</si>
  <si>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</si>
  <si>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</si>
  <si>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</si>
  <si>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</si>
  <si>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</si>
  <si>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</si>
  <si>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</si>
  <si>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</si>
  <si>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</si>
  <si>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</si>
  <si>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</si>
  <si>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</si>
  <si>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</si>
  <si>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</si>
  <si>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</si>
  <si>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</si>
  <si>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</si>
  <si>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</si>
  <si>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</si>
  <si>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</si>
  <si>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</si>
  <si>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</si>
  <si>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</si>
  <si>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</si>
  <si>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</si>
  <si>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</si>
  <si>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</si>
  <si>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</si>
  <si>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</si>
  <si>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</si>
  <si>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</si>
  <si>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</si>
  <si>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</si>
  <si>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</si>
  <si>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</si>
  <si>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</si>
  <si>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</si>
  <si>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</si>
  <si>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</si>
  <si>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</si>
  <si>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</si>
  <si>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</si>
  <si>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</si>
  <si>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</si>
  <si>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</si>
  <si>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</si>
  <si>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</si>
  <si>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</si>
  <si>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</si>
  <si>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</si>
  <si>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</si>
  <si>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</si>
  <si>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</si>
  <si>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</si>
  <si>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</si>
  <si>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</si>
  <si>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</si>
  <si>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</si>
  <si>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</si>
  <si>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</si>
  <si>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</si>
  <si>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</si>
  <si>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</si>
  <si>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</si>
  <si>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</si>
  <si>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</si>
  <si>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</si>
  <si>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</si>
  <si>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</si>
  <si>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</si>
  <si>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</si>
  <si>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</si>
  <si>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</si>
  <si>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</si>
  <si>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</si>
  <si>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</si>
  <si>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</si>
  <si>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</si>
  <si>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</si>
  <si>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</si>
  <si>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</si>
  <si>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</si>
  <si>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</si>
  <si>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</si>
  <si>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</si>
  <si>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</si>
  <si>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</si>
  <si>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</si>
  <si>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</si>
  <si>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</si>
  <si>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</si>
  <si>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</si>
  <si>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</si>
  <si>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</si>
  <si>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</si>
  <si>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</si>
  <si>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</si>
  <si>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</si>
  <si>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</si>
  <si>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</si>
  <si>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</si>
  <si>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</si>
  <si>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</si>
  <si>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</si>
  <si>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</si>
  <si>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</si>
  <si>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</si>
  <si>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</si>
  <si>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</si>
  <si>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</si>
  <si>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</si>
  <si>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</si>
  <si>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</si>
  <si>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</si>
  <si>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</si>
  <si>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</si>
  <si>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</si>
  <si>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</si>
  <si>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</si>
  <si>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</si>
  <si>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</si>
  <si>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</si>
  <si>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</si>
  <si>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</si>
  <si>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</si>
  <si>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</si>
  <si>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</si>
  <si>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</si>
  <si>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</si>
  <si>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</si>
  <si>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</si>
  <si>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</si>
  <si>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</si>
  <si>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</si>
  <si>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</si>
  <si>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</si>
  <si>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</si>
  <si>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</si>
  <si>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</si>
  <si>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</si>
  <si>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</si>
  <si>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</si>
  <si>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</si>
  <si>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</si>
  <si>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</si>
  <si>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</si>
  <si>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</si>
  <si>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</si>
  <si>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</si>
  <si>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</si>
  <si>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</si>
  <si>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</si>
  <si>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</si>
  <si>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</si>
  <si>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</si>
  <si>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</si>
  <si>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</si>
  <si>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</si>
  <si>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</si>
  <si>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</si>
  <si>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</si>
  <si>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</si>
  <si>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</si>
  <si>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</si>
  <si>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</si>
  <si>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</si>
  <si>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</si>
  <si>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</si>
  <si>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</si>
  <si>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</si>
  <si>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</si>
  <si>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</si>
  <si>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</si>
  <si>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</si>
  <si>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</si>
  <si>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</si>
  <si>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</si>
  <si>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</si>
  <si>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</si>
  <si>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</si>
  <si>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</si>
  <si>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</si>
  <si>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</si>
  <si>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</si>
  <si>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</si>
  <si>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</si>
  <si>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</si>
  <si>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</si>
  <si>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</si>
  <si>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</si>
  <si>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</si>
  <si>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</si>
  <si>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</si>
  <si>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</si>
  <si>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</si>
  <si>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</si>
  <si>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</si>
  <si>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</si>
  <si>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</si>
  <si>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</si>
  <si>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</si>
  <si>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</si>
  <si>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</si>
  <si>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</si>
  <si>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</si>
  <si>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</si>
  <si>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</si>
  <si>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</si>
  <si>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</si>
  <si>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</si>
  <si>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</si>
  <si>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</si>
  <si>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</si>
  <si>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</si>
  <si>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</si>
  <si>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</si>
  <si>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</si>
  <si>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</si>
  <si>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</si>
  <si>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</si>
  <si>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</si>
  <si>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</si>
  <si>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</si>
  <si>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</si>
  <si>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</si>
  <si>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</si>
  <si>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</si>
  <si>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</si>
  <si>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</si>
  <si>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</si>
  <si>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</si>
  <si>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</si>
  <si>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</si>
  <si>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</si>
  <si>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</si>
  <si>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</si>
  <si>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</si>
  <si>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</si>
  <si>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</si>
  <si>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</si>
  <si>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</si>
  <si>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</si>
  <si>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</si>
  <si>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</si>
  <si>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</si>
  <si>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</si>
  <si>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</si>
  <si>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</si>
  <si>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</si>
  <si>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</si>
  <si>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</si>
  <si>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</si>
  <si>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</si>
  <si>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</si>
  <si>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</si>
  <si>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</si>
  <si>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</si>
  <si>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</si>
  <si>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</si>
  <si>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</si>
  <si>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</si>
  <si>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</si>
  <si>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</si>
  <si>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</si>
  <si>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</si>
  <si>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</si>
  <si>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</si>
  <si>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</si>
  <si>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</si>
  <si>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</si>
  <si>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</si>
  <si>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</si>
  <si>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</si>
  <si>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</si>
  <si>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</si>
  <si>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</si>
  <si>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</si>
  <si>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</si>
  <si>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</si>
  <si>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</si>
  <si>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</si>
  <si>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</si>
  <si>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</si>
  <si>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</si>
  <si>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</si>
  <si>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</si>
  <si>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</si>
  <si>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</si>
  <si>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</si>
  <si>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</si>
  <si>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</si>
  <si>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</si>
  <si>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</si>
  <si>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</si>
  <si>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</si>
  <si>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</si>
  <si>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</si>
  <si>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</si>
  <si>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</si>
  <si>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</si>
  <si>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</si>
  <si>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</si>
  <si>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</si>
  <si>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</si>
  <si>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</si>
  <si>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</si>
  <si>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</si>
  <si>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</si>
  <si>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</si>
  <si>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</si>
  <si>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</si>
  <si>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</si>
  <si>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</si>
  <si>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</si>
  <si>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</si>
  <si>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</si>
  <si>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</si>
  <si>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</si>
  <si>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</si>
  <si>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</si>
  <si>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</si>
  <si>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</si>
  <si>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</si>
  <si>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</si>
  <si>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</si>
  <si>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</si>
  <si>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</si>
  <si>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</si>
  <si>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</si>
  <si>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</si>
  <si>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</si>
  <si>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</si>
  <si>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</si>
  <si>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</si>
  <si>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</si>
  <si>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</si>
  <si>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</si>
  <si>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</si>
  <si>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</si>
  <si>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</si>
  <si>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</si>
  <si>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</si>
  <si>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</si>
  <si>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</si>
  <si>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</si>
  <si>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</si>
  <si>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</si>
  <si>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</si>
  <si>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</si>
  <si>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</si>
  <si>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</si>
  <si>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</si>
  <si>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</si>
  <si>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</si>
  <si>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</si>
  <si>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</si>
  <si>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</si>
  <si>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</si>
  <si>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</si>
  <si>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</si>
  <si>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</si>
  <si>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</si>
  <si>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</si>
  <si>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</si>
  <si>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</si>
  <si>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</si>
  <si>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</si>
  <si>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</si>
  <si>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</si>
  <si>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</si>
  <si>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</si>
  <si>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</si>
  <si>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</si>
  <si>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</si>
  <si>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</si>
  <si>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</si>
  <si>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</si>
  <si>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</si>
  <si>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</si>
  <si>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</si>
  <si>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</si>
  <si>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</si>
  <si>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</si>
  <si>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</si>
  <si>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</si>
  <si>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</si>
  <si>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</si>
  <si>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</si>
  <si>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</si>
  <si>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</si>
  <si>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</si>
  <si>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</si>
  <si>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</si>
  <si>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</si>
  <si>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</si>
  <si>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</si>
  <si>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</si>
  <si>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</si>
  <si>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</si>
  <si>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</si>
  <si>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</si>
  <si>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</si>
  <si>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</si>
  <si>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</si>
  <si>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</si>
  <si>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</si>
  <si>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</si>
  <si>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</si>
  <si>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</si>
  <si>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</si>
  <si>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</si>
  <si>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</si>
  <si>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</si>
  <si>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</si>
  <si>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</si>
  <si>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</si>
  <si>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</si>
  <si>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</si>
  <si>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</si>
  <si>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</si>
  <si>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</si>
  <si>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</si>
  <si>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</si>
  <si>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</si>
  <si>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</si>
  <si>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</si>
  <si>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</si>
  <si>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</si>
  <si>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</si>
  <si>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</si>
  <si>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</si>
  <si>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</si>
  <si>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</si>
  <si>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</si>
  <si>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</si>
  <si>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</si>
  <si>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</si>
  <si>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</si>
  <si>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</si>
  <si>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</si>
  <si>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</si>
  <si>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</si>
  <si>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</si>
  <si>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</si>
  <si>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</si>
  <si>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</si>
  <si>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</si>
  <si>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</si>
  <si>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</si>
  <si>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</si>
  <si>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</si>
  <si>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</si>
  <si>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</si>
  <si>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</si>
  <si>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</si>
  <si>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</si>
  <si>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</si>
  <si>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</si>
  <si>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</si>
  <si>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</si>
  <si>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</si>
  <si>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</si>
  <si>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</si>
  <si>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</si>
  <si>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</si>
  <si>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</si>
  <si>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</si>
  <si>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</si>
  <si>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</si>
  <si>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</si>
  <si>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</si>
  <si>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</si>
  <si>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</si>
  <si>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</si>
  <si>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</si>
  <si>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</si>
  <si>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</si>
  <si>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</si>
  <si>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</si>
  <si>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</si>
  <si>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</si>
  <si>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</si>
  <si>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</si>
  <si>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</si>
  <si>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</si>
  <si>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</si>
  <si>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</si>
  <si>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</si>
  <si>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</si>
  <si>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</si>
  <si>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</si>
  <si>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</si>
  <si>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</si>
  <si>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</si>
  <si>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</si>
  <si>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</si>
  <si>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</si>
  <si>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</si>
  <si>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</si>
  <si>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</si>
  <si>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</si>
  <si>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</si>
  <si>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</si>
  <si>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</si>
  <si>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</si>
  <si>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</si>
  <si>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</si>
  <si>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</si>
  <si>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</si>
  <si>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</si>
  <si>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</si>
  <si>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</si>
  <si>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</si>
  <si>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</si>
  <si>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</si>
  <si>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</si>
  <si>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</si>
  <si>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</si>
  <si>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</si>
  <si>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</si>
  <si>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</si>
  <si>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</si>
  <si>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</si>
  <si>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</si>
  <si>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</si>
  <si>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</si>
  <si>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</si>
  <si>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</si>
  <si>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</si>
  <si>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</si>
  <si>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</si>
  <si>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</si>
  <si>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</si>
  <si>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</si>
  <si>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</si>
  <si>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</si>
  <si>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</si>
  <si>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</si>
  <si>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</si>
  <si>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</si>
  <si>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</si>
  <si>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</si>
  <si>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</si>
  <si>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</si>
  <si>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</si>
  <si>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</si>
  <si>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</si>
  <si>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</si>
  <si>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</si>
  <si>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</si>
  <si>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</si>
  <si>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</si>
  <si>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</si>
  <si>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</si>
  <si>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</si>
  <si>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</si>
  <si>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</si>
  <si>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</si>
  <si>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</si>
  <si>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</si>
  <si>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</si>
  <si>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</si>
  <si>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</si>
  <si>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</si>
  <si>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</si>
  <si>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</si>
  <si>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</si>
  <si>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</si>
  <si>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</si>
  <si>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</si>
  <si>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</si>
  <si>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</si>
  <si>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</si>
  <si>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</si>
  <si>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</si>
  <si>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</si>
  <si>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</si>
  <si>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</si>
  <si>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</si>
  <si>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</si>
  <si>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</si>
  <si>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</si>
  <si>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</si>
  <si>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</si>
  <si>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</si>
  <si>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</si>
  <si>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</si>
  <si>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</si>
  <si>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</si>
  <si>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</si>
  <si>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</si>
  <si>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</si>
  <si>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</si>
  <si>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</si>
  <si>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</si>
  <si>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</si>
  <si>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</si>
  <si>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</si>
  <si>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</si>
  <si>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</si>
  <si>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</si>
  <si>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</si>
  <si>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</si>
  <si>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</si>
  <si>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</si>
  <si>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</si>
  <si>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</si>
  <si>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</si>
  <si>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</si>
  <si>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</si>
  <si>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</si>
  <si>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</si>
  <si>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</si>
  <si>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</si>
  <si>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</si>
  <si>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</si>
  <si>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</si>
  <si>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</si>
  <si>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</si>
  <si>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</si>
  <si>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</si>
  <si>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</si>
  <si>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</si>
  <si>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</si>
  <si>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</si>
  <si>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</si>
  <si>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</si>
  <si>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</si>
  <si>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</si>
  <si>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</si>
  <si>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</si>
  <si>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</si>
  <si>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</si>
  <si>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</si>
  <si>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</si>
  <si>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</si>
  <si>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</si>
  <si>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</si>
  <si>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</si>
  <si>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</si>
  <si>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</si>
  <si>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</si>
  <si>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</si>
  <si>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</si>
  <si>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</si>
  <si>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</si>
  <si>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</si>
  <si>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</si>
  <si>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</si>
  <si>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</si>
  <si>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</si>
  <si>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</si>
  <si>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</si>
  <si>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</si>
  <si>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</si>
  <si>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</si>
  <si>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</si>
  <si>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</si>
  <si>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</si>
  <si>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</si>
  <si>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</si>
  <si>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</si>
  <si>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</si>
  <si>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</si>
  <si>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</si>
  <si>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</si>
  <si>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</si>
  <si>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</si>
  <si>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</si>
  <si>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</si>
  <si>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</si>
  <si>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</si>
  <si>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</si>
  <si>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</si>
  <si>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</si>
  <si>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</si>
  <si>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</si>
  <si>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</si>
  <si>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</si>
  <si>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</si>
  <si>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</si>
  <si>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</si>
  <si>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</si>
  <si>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</si>
  <si>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</si>
  <si>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</si>
  <si>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</si>
  <si>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</si>
  <si>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</si>
  <si>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</si>
  <si>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</si>
  <si>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</si>
  <si>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</si>
  <si>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</si>
  <si>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</si>
  <si>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</si>
  <si>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</si>
  <si>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</si>
  <si>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</si>
  <si>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</si>
  <si>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</si>
  <si>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</si>
  <si>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</si>
  <si>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</si>
  <si>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</si>
  <si>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</si>
  <si>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</si>
  <si>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</si>
  <si>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</si>
  <si>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</si>
  <si>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</si>
  <si>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</si>
  <si>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</si>
  <si>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</si>
  <si>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</si>
  <si>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</si>
  <si>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</si>
  <si>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</si>
  <si>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</si>
  <si>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</si>
  <si>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</si>
  <si>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</si>
  <si>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</si>
  <si>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</si>
  <si>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</si>
  <si>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</si>
  <si>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</si>
  <si>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</si>
  <si>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</si>
  <si>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</si>
  <si>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</si>
  <si>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</si>
  <si>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</si>
  <si>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</si>
  <si>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</si>
  <si>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</si>
  <si>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</si>
  <si>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</si>
  <si>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</si>
  <si>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</si>
  <si>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</si>
  <si>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</si>
  <si>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</si>
  <si>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</si>
  <si>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</si>
  <si>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</si>
  <si>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</si>
  <si>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</si>
  <si>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</si>
  <si>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</si>
  <si>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</si>
  <si>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</si>
  <si>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</si>
  <si>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</si>
  <si>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</si>
  <si>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</si>
  <si>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</si>
  <si>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</si>
  <si>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</si>
  <si>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</si>
  <si>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</si>
  <si>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</si>
  <si>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</si>
  <si>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</si>
  <si>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</si>
  <si>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</si>
  <si>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</si>
  <si>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</si>
  <si>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</si>
  <si>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</si>
  <si>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</si>
  <si>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</si>
  <si>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</si>
  <si>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</si>
  <si>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</si>
  <si>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</si>
  <si>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</si>
  <si>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</si>
  <si>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</si>
  <si>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</si>
  <si>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</si>
  <si>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</si>
  <si>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</si>
  <si>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</si>
  <si>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</si>
  <si>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</si>
  <si>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</si>
  <si>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</si>
  <si>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</si>
  <si>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</si>
  <si>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</si>
  <si>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</si>
  <si>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</si>
  <si>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</si>
  <si>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</si>
  <si>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</si>
  <si>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</si>
  <si>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</si>
  <si>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</si>
  <si>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</si>
  <si>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</si>
  <si>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</si>
  <si>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</si>
  <si>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</si>
  <si>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</si>
  <si>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</si>
  <si>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</si>
  <si>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</si>
  <si>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</si>
  <si>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</si>
  <si>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</si>
  <si>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</si>
  <si>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</si>
  <si>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</si>
  <si>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</si>
  <si>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</si>
  <si>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</si>
  <si>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</si>
  <si>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</si>
  <si>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</si>
  <si>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</si>
  <si>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</si>
  <si>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</si>
  <si>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</si>
  <si>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</si>
  <si>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</si>
  <si>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</si>
  <si>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</si>
  <si>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</si>
  <si>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</si>
  <si>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</si>
  <si>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</si>
  <si>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</si>
  <si>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</si>
  <si>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</si>
  <si>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</si>
  <si>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</si>
  <si>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</si>
  <si>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</si>
  <si>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</si>
  <si>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</si>
  <si>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</si>
  <si>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</si>
  <si>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</si>
  <si>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</si>
  <si>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</si>
  <si>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</si>
  <si>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</si>
  <si>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</si>
  <si>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</si>
  <si>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</si>
  <si>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</si>
  <si>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</si>
  <si>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</si>
  <si>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</si>
  <si>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</si>
  <si>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</si>
  <si>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</si>
  <si>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</si>
  <si>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</si>
  <si>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</si>
  <si>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</si>
  <si>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</si>
  <si>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</si>
  <si>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</si>
  <si>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</si>
  <si>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</si>
  <si>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</si>
  <si>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</si>
  <si>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</si>
  <si>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</si>
  <si>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</si>
  <si>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</si>
  <si>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</si>
  <si>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</si>
  <si>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</si>
  <si>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</si>
  <si>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</si>
  <si>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</si>
  <si>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</si>
  <si>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</si>
  <si>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</si>
  <si>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</si>
  <si>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</si>
  <si>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</si>
  <si>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</si>
  <si>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</si>
  <si>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</si>
  <si>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</si>
  <si>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</si>
  <si>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</si>
  <si>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</si>
  <si>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</si>
  <si>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</si>
  <si>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</si>
  <si>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</si>
  <si>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</si>
  <si>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</si>
  <si>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</si>
  <si>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</si>
  <si>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</si>
  <si>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</si>
  <si>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</si>
  <si>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</si>
  <si>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</si>
  <si>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</si>
  <si>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</si>
  <si>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</si>
  <si>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</si>
  <si>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</si>
  <si>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</si>
  <si>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</si>
  <si>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</si>
  <si>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</si>
  <si>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</si>
  <si>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</si>
  <si>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</si>
  <si>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</si>
  <si>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</si>
  <si>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</si>
  <si>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</si>
  <si>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</si>
  <si>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</si>
  <si>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</si>
  <si>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</si>
  <si>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</si>
  <si>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</si>
  <si>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</si>
  <si>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</si>
  <si>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</si>
  <si>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</si>
  <si>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</si>
  <si>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</si>
  <si>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</si>
  <si>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</si>
  <si>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</si>
  <si>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</si>
  <si>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</si>
  <si>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</si>
  <si>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</si>
  <si>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</si>
  <si>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</si>
  <si>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</si>
  <si>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</si>
  <si>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</si>
  <si>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</si>
  <si>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</si>
  <si>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</si>
  <si>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</si>
  <si>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</si>
  <si>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</si>
  <si>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</si>
  <si>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</si>
  <si>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</si>
  <si>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</si>
  <si>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</si>
  <si>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</si>
  <si>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</si>
  <si>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</si>
  <si>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</si>
  <si>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</si>
  <si>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</si>
  <si>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</si>
  <si>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</si>
  <si>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</si>
  <si>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</si>
  <si>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</si>
  <si>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</si>
  <si>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</si>
  <si>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</si>
  <si>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</si>
  <si>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</si>
  <si>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</si>
  <si>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</si>
  <si>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</si>
  <si>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</si>
  <si>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</si>
  <si>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</si>
  <si>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</si>
  <si>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</si>
  <si>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</si>
  <si>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</si>
  <si>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</si>
  <si>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</si>
  <si>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</si>
  <si>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</si>
  <si>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</si>
  <si>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</si>
  <si>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</si>
  <si>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</si>
  <si>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</si>
  <si>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</si>
  <si>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</si>
  <si>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</si>
  <si>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</si>
  <si>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</si>
  <si>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</si>
  <si>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</si>
  <si>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</si>
  <si>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</si>
  <si>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</si>
  <si>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</si>
  <si>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</si>
  <si>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</si>
  <si>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</si>
  <si>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</si>
  <si>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</si>
  <si>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</si>
  <si>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</si>
  <si>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</si>
  <si>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</si>
  <si>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</si>
  <si>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</si>
  <si>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</si>
  <si>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</si>
  <si>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</si>
  <si>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</si>
  <si>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</si>
  <si>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</si>
  <si>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</si>
  <si>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</si>
  <si>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</si>
  <si>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</si>
  <si>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</si>
  <si>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</si>
  <si>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</si>
  <si>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</si>
  <si>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</si>
  <si>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</si>
  <si>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</si>
  <si>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</si>
  <si>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</si>
  <si>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</si>
  <si>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</si>
  <si>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</si>
  <si>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</si>
  <si>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</si>
  <si>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</si>
  <si>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</si>
  <si>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</si>
  <si>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</si>
  <si>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</si>
  <si>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</si>
  <si>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</si>
  <si>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</si>
  <si>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</si>
  <si>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</si>
  <si>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</si>
  <si>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</si>
  <si>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</si>
  <si>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</si>
  <si>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</si>
  <si>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</si>
  <si>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</si>
  <si>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</si>
  <si>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</si>
  <si>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</si>
  <si>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</si>
  <si>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</si>
  <si>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</si>
  <si>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</si>
  <si>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</si>
  <si>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</si>
  <si>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</si>
  <si>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</si>
  <si>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</si>
  <si>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</si>
  <si>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</si>
  <si>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</si>
  <si>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</si>
  <si>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</si>
  <si>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</si>
  <si>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</si>
  <si>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</si>
  <si>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</si>
  <si>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</si>
  <si>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</si>
  <si>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</si>
  <si>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</si>
  <si>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</si>
  <si>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</si>
  <si>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</si>
  <si>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</si>
  <si>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</si>
  <si>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</si>
  <si>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</si>
  <si>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</si>
  <si>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</si>
  <si>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</si>
  <si>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</si>
  <si>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</si>
  <si>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</si>
  <si>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</si>
  <si>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</si>
  <si>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</si>
  <si>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</si>
  <si>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</si>
  <si>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</si>
  <si>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</si>
  <si>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</si>
  <si>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</si>
  <si>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</si>
  <si>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</si>
  <si>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</si>
  <si>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</si>
  <si>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</si>
  <si>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</si>
  <si>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</si>
  <si>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</si>
  <si>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</si>
  <si>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</si>
  <si>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</si>
  <si>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</si>
  <si>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</si>
  <si>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</si>
  <si>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</si>
  <si>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</si>
  <si>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</si>
  <si>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</si>
  <si>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</si>
  <si>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</si>
  <si>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</si>
  <si>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</si>
  <si>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</si>
  <si>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</si>
  <si>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</si>
  <si>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</si>
  <si>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</si>
  <si>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</si>
  <si>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</si>
  <si>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</si>
  <si>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</si>
  <si>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</si>
  <si>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</si>
  <si>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</si>
  <si>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</si>
  <si>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</si>
  <si>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</si>
  <si>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</si>
  <si>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</si>
  <si>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</si>
  <si>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</si>
  <si>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</si>
  <si>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</si>
  <si>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</si>
  <si>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</si>
  <si>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</si>
  <si>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</si>
  <si>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</si>
  <si>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</si>
  <si>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</si>
  <si>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</si>
  <si>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</si>
  <si>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</si>
  <si>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</si>
  <si>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</si>
  <si>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</si>
  <si>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</si>
  <si>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</si>
  <si>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</si>
  <si>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</si>
  <si>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</si>
  <si>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</si>
  <si>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</si>
  <si>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</si>
  <si>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</si>
  <si>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</si>
  <si>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</si>
  <si>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</si>
  <si>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</si>
  <si>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</si>
  <si>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</si>
  <si>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</si>
  <si>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</si>
  <si>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</si>
  <si>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</si>
  <si>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</si>
  <si>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</si>
  <si>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</si>
  <si>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</si>
  <si>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</si>
  <si>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</si>
  <si>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</si>
  <si>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</si>
  <si>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</si>
  <si>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</si>
  <si>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</si>
  <si>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</si>
  <si>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</si>
  <si>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</si>
  <si>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</si>
  <si>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</si>
  <si>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</si>
  <si>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</si>
  <si>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</si>
  <si>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</si>
  <si>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</si>
  <si>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</si>
  <si>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</si>
  <si>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</si>
  <si>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</si>
  <si>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</si>
  <si>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</si>
  <si>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</si>
  <si>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</si>
  <si>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</si>
  <si>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</si>
  <si>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</si>
  <si>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</si>
  <si>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</si>
  <si>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</si>
  <si>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</si>
  <si>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</si>
  <si>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</si>
  <si>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</si>
  <si>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</si>
  <si>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</si>
  <si>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</si>
  <si>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</si>
  <si>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</si>
  <si>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</si>
  <si>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</si>
  <si>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</si>
  <si>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</si>
  <si>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</si>
  <si>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</si>
  <si>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</si>
  <si>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</si>
  <si>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</si>
  <si>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</si>
  <si>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</si>
  <si>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</si>
  <si>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</si>
  <si>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</si>
  <si>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</si>
  <si>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</si>
  <si>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</si>
  <si>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</si>
  <si>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</si>
  <si>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</si>
  <si>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</si>
  <si>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</si>
  <si>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</si>
  <si>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</si>
  <si>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</si>
  <si>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</si>
  <si>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</si>
  <si>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</si>
  <si>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</si>
  <si>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</si>
  <si>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</si>
  <si>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</si>
  <si>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</si>
  <si>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</si>
  <si>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</si>
  <si>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</si>
  <si>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</si>
  <si>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</si>
  <si>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</si>
  <si>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</si>
  <si>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</si>
  <si>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</si>
  <si>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</si>
  <si>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</si>
  <si>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</si>
  <si>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</si>
  <si>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</si>
  <si>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</si>
  <si>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</si>
  <si>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</si>
  <si>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</si>
  <si>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</si>
  <si>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</si>
  <si>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</si>
  <si>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</si>
  <si>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</si>
  <si>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</si>
  <si>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</si>
  <si>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</si>
  <si>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</si>
  <si>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</si>
  <si>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</si>
  <si>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</si>
  <si>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</si>
  <si>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</si>
  <si>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</si>
  <si>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</si>
  <si>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</si>
  <si>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</si>
  <si>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</si>
  <si>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</si>
  <si>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</si>
  <si>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</si>
  <si>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</si>
  <si>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</si>
  <si>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</si>
  <si>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</si>
  <si>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</si>
  <si>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</si>
  <si>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</si>
  <si>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</si>
  <si>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</si>
  <si>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</si>
  <si>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</si>
  <si>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</si>
  <si>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</si>
  <si>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</si>
  <si>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</si>
  <si>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</si>
  <si>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</si>
  <si>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</si>
  <si>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</si>
  <si>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</si>
  <si>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</si>
  <si>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</si>
  <si>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</si>
  <si>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</si>
  <si>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</si>
  <si>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</si>
  <si>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</si>
  <si>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</si>
  <si>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</si>
  <si>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</si>
  <si>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</si>
  <si>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</si>
  <si>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</si>
  <si>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</si>
  <si>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</si>
  <si>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</si>
  <si>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</si>
  <si>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</si>
  <si>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</si>
  <si>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</si>
  <si>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</si>
  <si>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</si>
  <si>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</si>
  <si>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</si>
  <si>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</si>
  <si>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</si>
  <si>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</si>
  <si>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</si>
  <si>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</si>
  <si>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</si>
  <si>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</si>
  <si>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</si>
  <si>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</si>
  <si>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</si>
  <si>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</si>
  <si>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</si>
  <si>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</si>
  <si>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</si>
  <si>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</si>
  <si>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</si>
  <si>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</si>
  <si>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</si>
  <si>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</si>
  <si>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</si>
  <si>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</si>
  <si>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</si>
  <si>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</si>
  <si>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</si>
  <si>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</si>
  <si>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</si>
  <si>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</si>
  <si>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</si>
  <si>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</si>
  <si>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</si>
  <si>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</si>
  <si>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</si>
  <si>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</si>
  <si>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</si>
  <si>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</si>
  <si>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</si>
  <si>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</si>
  <si>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</si>
  <si>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</si>
  <si>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</si>
  <si>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</si>
  <si>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</si>
  <si>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</si>
  <si>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</si>
  <si>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</si>
  <si>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</si>
  <si>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</si>
  <si>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</si>
  <si>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</si>
  <si>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</si>
  <si>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</si>
  <si>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</si>
  <si>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</si>
  <si>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</si>
  <si>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</si>
  <si>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</si>
  <si>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</si>
  <si>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</si>
  <si>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</si>
  <si>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</si>
  <si>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</si>
  <si>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</si>
  <si>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</si>
  <si>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</si>
  <si>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</si>
  <si>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</si>
  <si>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</si>
  <si>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</si>
  <si>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</si>
  <si>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</si>
  <si>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</si>
  <si>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</si>
  <si>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</si>
  <si>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</si>
  <si>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</si>
  <si>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</si>
  <si>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</si>
  <si>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</si>
  <si>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</si>
  <si>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</si>
  <si>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</si>
  <si>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</si>
  <si>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</si>
  <si>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</si>
  <si>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</si>
  <si>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</si>
  <si>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</si>
  <si>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</si>
  <si>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</si>
  <si>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</si>
  <si>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</si>
  <si>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</si>
  <si>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</si>
  <si>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</si>
  <si>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</si>
  <si>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</si>
  <si>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</si>
  <si>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</si>
  <si>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</si>
  <si>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</si>
  <si>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</si>
  <si>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</si>
  <si>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</si>
  <si>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</si>
  <si>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</si>
  <si>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</si>
  <si>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</si>
  <si>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</si>
  <si>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</si>
  <si>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</si>
  <si>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</si>
  <si>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</si>
  <si>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</si>
  <si>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</si>
  <si>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</si>
  <si>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</si>
  <si>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</si>
  <si>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</si>
  <si>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</si>
  <si>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</si>
  <si>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</si>
  <si>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</si>
  <si>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</si>
  <si>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</si>
  <si>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</si>
  <si>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</si>
  <si>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</si>
  <si>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</si>
  <si>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</si>
  <si>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</si>
  <si>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</si>
  <si>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</si>
  <si>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</si>
  <si>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</si>
  <si>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</si>
  <si>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</si>
  <si>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</si>
  <si>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</si>
  <si>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</si>
  <si>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</si>
  <si>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</si>
  <si>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</si>
  <si>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</si>
  <si>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</si>
  <si>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</si>
  <si>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</si>
  <si>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</si>
  <si>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</si>
  <si>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</si>
  <si>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</si>
  <si>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</si>
  <si>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</si>
  <si>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</si>
  <si>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</si>
  <si>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</si>
  <si>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</si>
  <si>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</si>
  <si>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</si>
  <si>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</si>
  <si>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</si>
  <si>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</si>
  <si>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</si>
  <si>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</si>
  <si>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</si>
  <si>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</si>
  <si>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</si>
  <si>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</si>
  <si>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</si>
  <si>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</si>
  <si>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</si>
  <si>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</si>
  <si>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</si>
  <si>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</si>
  <si>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</si>
  <si>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</si>
  <si>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</si>
  <si>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</si>
  <si>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</si>
  <si>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</si>
  <si>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</si>
  <si>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</si>
  <si>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</si>
  <si>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</si>
  <si>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</si>
  <si>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</si>
  <si>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</si>
  <si>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</si>
  <si>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</si>
  <si>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</si>
  <si>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</si>
  <si>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</si>
  <si>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</si>
  <si>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</si>
  <si>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</si>
  <si>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</si>
  <si>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</si>
  <si>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</si>
  <si>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</si>
  <si>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</si>
  <si>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</si>
  <si>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</si>
  <si>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</si>
  <si>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</si>
  <si>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</si>
  <si>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</si>
  <si>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</si>
  <si>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</si>
  <si>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</si>
  <si>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</si>
  <si>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</si>
  <si>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</si>
  <si>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</si>
  <si>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</si>
  <si>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</si>
  <si>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</si>
  <si>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</si>
  <si>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</si>
  <si>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</si>
  <si>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</si>
  <si>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</si>
  <si>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</si>
  <si>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</si>
  <si>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</si>
  <si>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</si>
  <si>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</si>
  <si>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</si>
  <si>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</si>
  <si>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</si>
  <si>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</si>
  <si>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</si>
  <si>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</si>
  <si>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</si>
  <si>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</si>
  <si>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</si>
  <si>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</si>
  <si>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</si>
  <si>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</si>
  <si>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</si>
  <si>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</si>
  <si>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</si>
  <si>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</si>
  <si>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</si>
  <si>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</si>
  <si>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</si>
  <si>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</si>
  <si>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</si>
  <si>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</si>
  <si>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</si>
  <si>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</si>
  <si>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</si>
  <si>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</si>
  <si>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</si>
  <si>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</si>
  <si>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</si>
  <si>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</si>
  <si>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</si>
  <si>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</si>
  <si>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</si>
  <si>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</si>
  <si>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</si>
  <si>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</si>
  <si>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</si>
  <si>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</si>
  <si>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</si>
  <si>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</si>
  <si>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</si>
  <si>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</si>
  <si>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</si>
  <si>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</si>
  <si>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</si>
  <si>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</si>
  <si>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</si>
  <si>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</si>
  <si>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</si>
  <si>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</si>
  <si>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</si>
  <si>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</si>
  <si>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</si>
  <si>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</si>
  <si>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</si>
  <si>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</si>
  <si>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</si>
  <si>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</si>
  <si>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</si>
  <si>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</si>
  <si>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</si>
  <si>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</si>
  <si>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</si>
  <si>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</si>
  <si>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</si>
  <si>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</si>
  <si>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</si>
  <si>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</si>
  <si>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</si>
  <si>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</si>
  <si>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</si>
  <si>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</si>
  <si>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</si>
  <si>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</si>
  <si>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</si>
  <si>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</si>
  <si>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</si>
  <si>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</si>
  <si>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</si>
  <si>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</si>
  <si>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</si>
  <si>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</si>
  <si>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</si>
  <si>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</si>
  <si>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</si>
  <si>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</si>
  <si>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</si>
  <si>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</si>
  <si>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</si>
  <si>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</si>
  <si>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</si>
  <si>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</si>
  <si>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</si>
  <si>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</si>
  <si>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</si>
  <si>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</si>
  <si>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</si>
  <si>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</si>
  <si>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</si>
  <si>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</si>
  <si>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</si>
  <si>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</si>
  <si>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</si>
  <si>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</si>
  <si>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</si>
  <si>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</si>
  <si>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</si>
  <si>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</si>
  <si>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</si>
  <si>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</si>
  <si>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</si>
  <si>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</si>
  <si>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</si>
  <si>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</si>
  <si>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</si>
  <si>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</si>
  <si>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</si>
  <si>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</si>
  <si>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</si>
  <si>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</si>
  <si>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</si>
  <si>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</si>
  <si>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</si>
  <si>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</si>
  <si>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</si>
  <si>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</si>
  <si>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</si>
  <si>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</si>
  <si>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</si>
  <si>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</si>
  <si>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</si>
  <si>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</si>
  <si>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</si>
  <si>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</si>
  <si>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</si>
  <si>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</si>
  <si>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</si>
  <si>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</si>
  <si>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</si>
  <si>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</si>
  <si>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</si>
  <si>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</si>
  <si>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</si>
  <si>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</si>
  <si>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</si>
  <si>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</si>
  <si>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</si>
  <si>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</si>
  <si>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</si>
  <si>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</si>
  <si>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</si>
  <si>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</si>
  <si>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</si>
  <si>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</si>
  <si>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</si>
  <si>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</si>
  <si>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</si>
  <si>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</si>
  <si>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</si>
  <si>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</si>
  <si>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</si>
  <si>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</si>
  <si>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</si>
  <si>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</si>
  <si>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</si>
  <si>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</si>
  <si>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</si>
  <si>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</si>
  <si>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</si>
  <si>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</si>
  <si>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</si>
  <si>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</si>
  <si>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</si>
  <si>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</si>
  <si>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</si>
  <si>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</si>
  <si>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</si>
  <si>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</si>
  <si>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</si>
  <si>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</si>
  <si>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</si>
  <si>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</si>
  <si>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</si>
  <si>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</si>
  <si>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</si>
  <si>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</si>
  <si>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</si>
  <si>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</si>
  <si>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</si>
  <si>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</si>
  <si>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</si>
  <si>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</si>
  <si>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</si>
  <si>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</si>
  <si>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</si>
  <si>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</si>
  <si>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</si>
  <si>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</si>
  <si>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</si>
  <si>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</si>
  <si>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</si>
  <si>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</si>
  <si>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</si>
  <si>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</si>
  <si>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</si>
  <si>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</si>
  <si>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</si>
  <si>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</si>
  <si>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</si>
  <si>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</si>
  <si>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</si>
  <si>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</si>
  <si>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</si>
  <si>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</si>
  <si>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</si>
  <si>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</si>
  <si>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</si>
  <si>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</si>
  <si>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</si>
  <si>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</si>
  <si>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</si>
  <si>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</si>
  <si>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</si>
  <si>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</si>
  <si>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</si>
  <si>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</si>
  <si>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</si>
  <si>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</si>
  <si>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</si>
  <si>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</si>
  <si>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</si>
  <si>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</si>
  <si>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</si>
  <si>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</si>
  <si>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</si>
  <si>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</si>
  <si>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</si>
  <si>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</si>
  <si>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</si>
  <si>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</si>
  <si>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</si>
  <si>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</si>
  <si>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</si>
  <si>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</si>
  <si>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</si>
  <si>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</si>
  <si>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</si>
  <si>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</si>
  <si>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</si>
  <si>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</si>
  <si>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</si>
  <si>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</si>
  <si>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</si>
  <si>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</si>
  <si>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</si>
  <si>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</si>
  <si>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</si>
  <si>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</si>
  <si>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</si>
  <si>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</si>
  <si>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</si>
  <si>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</si>
  <si>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</si>
  <si>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</si>
  <si>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</si>
  <si>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</si>
  <si>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</si>
  <si>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</si>
  <si>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</si>
  <si>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</si>
  <si>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</si>
  <si>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</si>
  <si>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</si>
  <si>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</si>
  <si>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</si>
  <si>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</si>
  <si>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</si>
  <si>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</si>
  <si>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</si>
  <si>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</si>
  <si>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</si>
  <si>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</si>
  <si>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</si>
  <si>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</si>
  <si>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</si>
  <si>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</si>
  <si>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</si>
  <si>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</si>
  <si>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</si>
  <si>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</si>
  <si>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</si>
  <si>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</si>
  <si>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</si>
  <si>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</si>
  <si>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</si>
  <si>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</si>
  <si>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</si>
  <si>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</si>
  <si>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</si>
  <si>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</si>
  <si>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</si>
  <si>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</si>
  <si>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</si>
  <si>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</si>
  <si>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</si>
  <si>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</si>
  <si>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</si>
  <si>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</si>
  <si>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</si>
  <si>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</si>
  <si>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</si>
  <si>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</si>
  <si>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</si>
  <si>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</si>
  <si>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</si>
  <si>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</si>
  <si>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</si>
  <si>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</si>
  <si>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</si>
  <si>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</si>
  <si>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</si>
  <si>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</si>
  <si>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</si>
  <si>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</si>
  <si>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</si>
  <si>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</si>
  <si>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</si>
  <si>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</si>
  <si>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</si>
  <si>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</si>
  <si>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</si>
  <si>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</si>
  <si>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</si>
  <si>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</si>
  <si>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</si>
  <si>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</si>
  <si>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</si>
  <si>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</si>
  <si>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</si>
  <si>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</si>
  <si>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</si>
  <si>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</si>
  <si>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</si>
  <si>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</si>
  <si>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</si>
  <si>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</si>
  <si>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</si>
  <si>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</si>
  <si>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</si>
  <si>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</si>
  <si>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</si>
  <si>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</si>
  <si>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</si>
  <si>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</si>
  <si>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</si>
  <si>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</si>
  <si>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</si>
  <si>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</si>
  <si>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</si>
  <si>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</si>
  <si>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</si>
  <si>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</si>
  <si>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</si>
  <si>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</si>
  <si>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</si>
  <si>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</si>
  <si>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</si>
  <si>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</si>
  <si>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</si>
  <si>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</si>
  <si>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</si>
  <si>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</si>
  <si>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</si>
  <si>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</si>
  <si>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</si>
  <si>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</si>
  <si>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</si>
  <si>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</si>
  <si>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</si>
  <si>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</si>
  <si>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</si>
  <si>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</si>
  <si>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</si>
  <si>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</si>
  <si>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</si>
  <si>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</si>
  <si>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</si>
  <si>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</si>
  <si>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</si>
  <si>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</si>
  <si>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</si>
  <si>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</si>
  <si>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</si>
  <si>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</si>
  <si>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</si>
  <si>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</si>
  <si>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</si>
  <si>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</si>
  <si>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</si>
  <si>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</si>
  <si>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</si>
  <si>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</si>
  <si>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</si>
  <si>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</si>
  <si>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</si>
  <si>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</si>
  <si>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</si>
  <si>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</si>
  <si>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</si>
  <si>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</si>
  <si>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</si>
  <si>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</si>
  <si>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</si>
  <si>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</si>
  <si>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</si>
  <si>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</si>
  <si>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</si>
  <si>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</si>
  <si>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</si>
  <si>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</si>
  <si>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</si>
  <si>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</si>
  <si>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</si>
  <si>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</si>
  <si>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</si>
  <si>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</si>
  <si>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</si>
  <si>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</si>
  <si>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</si>
  <si>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</si>
  <si>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</si>
  <si>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</si>
  <si>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</si>
  <si>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</si>
  <si>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</si>
  <si>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</si>
  <si>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</si>
  <si>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</si>
  <si>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</si>
  <si>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</si>
  <si>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</si>
  <si>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</si>
  <si>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</si>
  <si>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</si>
  <si>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</si>
  <si>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</si>
  <si>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</si>
  <si>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</si>
  <si>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</si>
  <si>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</si>
  <si>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</si>
  <si>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</si>
  <si>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</si>
  <si>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</si>
  <si>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</si>
  <si>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</si>
  <si>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</si>
  <si>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</si>
  <si>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</si>
  <si>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</si>
  <si>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</si>
  <si>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</si>
  <si>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</si>
  <si>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</si>
  <si>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</si>
  <si>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</si>
  <si>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</si>
  <si>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</si>
  <si>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</si>
  <si>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</si>
  <si>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</si>
  <si>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</si>
  <si>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</si>
  <si>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</si>
  <si>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</si>
  <si>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</si>
  <si>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</si>
  <si>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</si>
  <si>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</si>
  <si>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</si>
  <si>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</si>
  <si>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</si>
  <si>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</si>
  <si>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</si>
  <si>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</si>
  <si>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</si>
  <si>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</si>
  <si>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</si>
  <si>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</si>
  <si>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</si>
  <si>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</si>
  <si>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</si>
  <si>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</si>
  <si>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</si>
  <si>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</si>
  <si>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</si>
  <si>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</si>
  <si>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</si>
  <si>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</si>
  <si>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</si>
  <si>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</si>
  <si>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</si>
  <si>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</si>
  <si>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</si>
  <si>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</si>
  <si>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</si>
  <si>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</si>
  <si>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</si>
  <si>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</si>
  <si>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</si>
  <si>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</si>
  <si>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</si>
  <si>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</si>
  <si>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</si>
  <si>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</si>
  <si>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</si>
  <si>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</si>
  <si>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</si>
  <si>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</si>
  <si>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</si>
  <si>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</si>
  <si>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</si>
  <si>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</si>
  <si>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</si>
  <si>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</si>
  <si>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</si>
  <si>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</si>
  <si>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</si>
  <si>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</si>
  <si>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</si>
  <si>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</si>
  <si>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</si>
  <si>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</si>
  <si>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</si>
  <si>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</si>
  <si>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</si>
  <si>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</si>
  <si>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</si>
  <si>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</si>
  <si>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</si>
  <si>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</si>
  <si>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</si>
  <si>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</si>
  <si>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</si>
  <si>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</si>
  <si>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</si>
  <si>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</si>
  <si>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</si>
  <si>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</si>
  <si>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</si>
  <si>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</si>
  <si>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</si>
  <si>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</si>
  <si>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</si>
  <si>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</si>
  <si>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</si>
  <si>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</si>
  <si>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</si>
  <si>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</si>
  <si>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</si>
  <si>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</si>
  <si>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</si>
  <si>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</si>
  <si>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</si>
  <si>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</si>
  <si>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</si>
  <si>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</si>
  <si>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</si>
  <si>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</si>
  <si>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</si>
  <si>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</si>
  <si>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</si>
  <si>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</si>
  <si>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</si>
  <si>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</si>
  <si>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</si>
  <si>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</si>
  <si>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</si>
  <si>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</si>
  <si>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</si>
  <si>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</si>
  <si>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</si>
  <si>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</si>
  <si>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</si>
  <si>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</si>
  <si>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</si>
  <si>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</si>
  <si>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</si>
  <si>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</si>
  <si>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</si>
  <si>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</si>
  <si>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</si>
  <si>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</si>
  <si>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</si>
  <si>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</si>
  <si>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</si>
  <si>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</si>
  <si>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</si>
  <si>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</si>
  <si>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</si>
  <si>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</si>
  <si>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</si>
  <si>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</si>
  <si>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</si>
  <si>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</si>
  <si>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</si>
  <si>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</si>
  <si>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</si>
  <si>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</si>
  <si>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</si>
  <si>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</si>
  <si>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</si>
  <si>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</si>
  <si>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</si>
  <si>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</si>
  <si>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</si>
  <si>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</si>
  <si>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</si>
  <si>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</si>
  <si>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</si>
  <si>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</si>
  <si>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</si>
  <si>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</si>
  <si>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</si>
  <si>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</si>
  <si>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</si>
  <si>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</si>
  <si>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</si>
  <si>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</si>
  <si>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</si>
  <si>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</si>
  <si>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</si>
  <si>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</si>
  <si>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</si>
  <si>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</si>
  <si>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</si>
  <si>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</si>
  <si>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</si>
  <si>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</si>
  <si>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</si>
  <si>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</si>
  <si>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</si>
  <si>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</si>
  <si>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</si>
  <si>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</si>
  <si>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</si>
  <si>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</si>
  <si>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</si>
  <si>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</si>
  <si>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</si>
  <si>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</si>
  <si>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</si>
  <si>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</si>
  <si>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</si>
  <si>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</si>
  <si>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</si>
  <si>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</si>
  <si>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</si>
  <si>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</si>
  <si>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</si>
  <si>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</si>
  <si>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</si>
  <si>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</si>
  <si>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</si>
  <si>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</si>
  <si>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</si>
  <si>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</si>
  <si>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</si>
  <si>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</si>
  <si>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</si>
  <si>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</si>
  <si>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</si>
  <si>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</si>
  <si>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</si>
  <si>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</si>
  <si>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</si>
  <si>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</si>
  <si>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</si>
  <si>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</si>
  <si>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</si>
  <si>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</si>
  <si>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</si>
  <si>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</si>
  <si>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</si>
  <si>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</si>
  <si>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</si>
  <si>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</si>
  <si>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</si>
  <si>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</si>
  <si>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</si>
  <si>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</si>
  <si>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</si>
  <si>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</si>
  <si>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</si>
  <si>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</si>
  <si>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</si>
  <si>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</si>
  <si>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</si>
  <si>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</si>
  <si>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</si>
  <si>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</si>
  <si>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</si>
  <si>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</si>
  <si>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</si>
  <si>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</si>
  <si>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</si>
  <si>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</si>
  <si>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</si>
  <si>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</si>
  <si>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</si>
  <si>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</si>
  <si>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</si>
  <si>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</si>
  <si>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</si>
  <si>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</si>
  <si>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</si>
  <si>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</si>
  <si>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</si>
  <si>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</si>
  <si>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</si>
  <si>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</si>
  <si>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</si>
  <si>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</si>
  <si>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</si>
  <si>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</si>
  <si>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</si>
  <si>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</si>
  <si>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</si>
  <si>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</si>
  <si>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</si>
  <si>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</si>
  <si>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</si>
  <si>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</si>
  <si>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</si>
  <si>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</si>
  <si>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</si>
  <si>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</si>
  <si>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</si>
  <si>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</si>
  <si>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</si>
  <si>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</si>
  <si>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</si>
  <si>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</si>
  <si>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</si>
  <si>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</si>
  <si>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</si>
  <si>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</si>
  <si>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</si>
  <si>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</si>
  <si>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</si>
  <si>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</si>
  <si>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</si>
  <si>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</si>
  <si>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</si>
  <si>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</si>
  <si>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</si>
  <si>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</si>
  <si>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</si>
  <si>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</si>
  <si>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</si>
  <si>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</si>
  <si>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</si>
  <si>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</si>
  <si>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</si>
  <si>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</si>
  <si>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</si>
  <si>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</si>
  <si>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</si>
  <si>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</si>
  <si>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</si>
  <si>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</si>
  <si>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</si>
  <si>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</si>
  <si>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</si>
  <si>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</si>
  <si>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</si>
  <si>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</si>
  <si>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</si>
  <si>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</si>
  <si>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</si>
  <si>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</si>
  <si>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</si>
  <si>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</si>
  <si>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</si>
  <si>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</si>
  <si>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</si>
  <si>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</si>
  <si>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</si>
  <si>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</si>
  <si>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</si>
  <si>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</si>
  <si>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</si>
  <si>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</si>
  <si>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</si>
  <si>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</si>
  <si>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</si>
  <si>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</si>
  <si>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</si>
  <si>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</si>
  <si>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</si>
  <si>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</si>
  <si>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</si>
  <si>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</si>
  <si>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</si>
  <si>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</si>
  <si>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</si>
  <si>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</si>
  <si>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</si>
  <si>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</si>
  <si>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</si>
  <si>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</si>
  <si>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</si>
  <si>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</si>
  <si>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</si>
  <si>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</si>
  <si>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</si>
  <si>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</si>
  <si>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</si>
  <si>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</si>
  <si>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</si>
  <si>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</si>
  <si>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</si>
  <si>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</si>
  <si>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</si>
  <si>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</si>
  <si>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</si>
  <si>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</si>
  <si>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</si>
  <si>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</si>
  <si>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</si>
  <si>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</si>
  <si>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</si>
  <si>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</si>
  <si>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</si>
  <si>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</si>
  <si>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</si>
  <si>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</si>
  <si>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</si>
  <si>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</si>
  <si>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</si>
  <si>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</si>
  <si>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</si>
  <si>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</si>
  <si>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</si>
  <si>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</si>
  <si>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</si>
  <si>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</si>
  <si>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</si>
  <si>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</si>
  <si>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</si>
  <si>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</si>
  <si>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</si>
  <si>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</si>
  <si>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</si>
  <si>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</si>
  <si>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</si>
  <si>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</si>
  <si>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</si>
  <si>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</si>
  <si>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</si>
  <si>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</si>
  <si>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</si>
  <si>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</si>
  <si>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</si>
  <si>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</si>
  <si>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</si>
  <si>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</si>
  <si>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</si>
  <si>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</si>
  <si>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</si>
  <si>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</si>
  <si>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</si>
  <si>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</si>
  <si>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</si>
  <si>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</si>
  <si>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</si>
  <si>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</si>
  <si>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</si>
  <si>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</si>
  <si>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</si>
  <si>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</si>
  <si>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</si>
  <si>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</si>
  <si>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</si>
  <si>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</si>
  <si>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</si>
  <si>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</si>
  <si>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</si>
  <si>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</si>
  <si>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</si>
  <si>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</si>
  <si>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</si>
  <si>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</si>
  <si>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</si>
  <si>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</si>
  <si>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</si>
  <si>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</si>
  <si>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</si>
  <si>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</si>
  <si>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</si>
  <si>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</si>
  <si>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</si>
  <si>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</si>
  <si>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</si>
  <si>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</si>
  <si>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</si>
  <si>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</si>
  <si>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</si>
  <si>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</si>
  <si>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</si>
  <si>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</si>
  <si>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</si>
  <si>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</si>
  <si>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</si>
  <si>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</si>
  <si>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</si>
  <si>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</si>
  <si>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</si>
  <si>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</si>
  <si>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</si>
  <si>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</si>
  <si>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</si>
  <si>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</si>
  <si>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</si>
  <si>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</si>
  <si>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</si>
  <si>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</si>
  <si>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</si>
  <si>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</si>
  <si>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</si>
  <si>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</si>
  <si>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</si>
  <si>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</si>
  <si>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</si>
  <si>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</si>
  <si>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</si>
  <si>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</si>
  <si>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</si>
  <si>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</si>
  <si>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</si>
  <si>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</si>
  <si>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</si>
  <si>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</si>
  <si>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</si>
  <si>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</si>
  <si>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</si>
  <si>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</si>
  <si>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</si>
  <si>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</si>
  <si>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</si>
  <si>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</si>
  <si>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</si>
  <si>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</si>
  <si>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</si>
  <si>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</si>
  <si>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</si>
  <si>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</si>
  <si>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</si>
  <si>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</si>
  <si>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</si>
  <si>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</si>
  <si>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</si>
  <si>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</si>
  <si>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</si>
  <si>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</si>
  <si>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</si>
  <si>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</si>
  <si>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</si>
  <si>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</si>
  <si>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</si>
  <si>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</si>
  <si>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</si>
  <si>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</si>
  <si>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</si>
  <si>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</si>
  <si>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</si>
  <si>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</si>
  <si>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</si>
  <si>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</si>
  <si>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</si>
  <si>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</si>
  <si>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</si>
  <si>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</si>
  <si>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</si>
  <si>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</si>
  <si>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</si>
  <si>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</si>
  <si>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</si>
  <si>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</si>
  <si>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</si>
  <si>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</si>
  <si>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</si>
  <si>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</si>
  <si>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</si>
  <si>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</si>
  <si>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</si>
  <si>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</si>
  <si>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</si>
  <si>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</si>
  <si>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</si>
  <si>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</si>
  <si>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</si>
  <si>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</si>
  <si>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</si>
  <si>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</si>
  <si>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</si>
  <si>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</si>
  <si>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</si>
  <si>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</si>
  <si>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</si>
  <si>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</si>
  <si>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</si>
  <si>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</si>
  <si>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</si>
  <si>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</si>
  <si>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</si>
  <si>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</si>
  <si>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</si>
  <si>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</si>
  <si>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</si>
  <si>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</si>
  <si>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</si>
  <si>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</si>
  <si>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</si>
  <si>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</si>
  <si>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</si>
  <si>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</si>
  <si>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</si>
  <si>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</si>
  <si>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</si>
  <si>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</si>
  <si>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</si>
  <si>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</si>
  <si>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</si>
  <si>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</si>
  <si>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</si>
  <si>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</si>
  <si>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</si>
  <si>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</si>
  <si>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</si>
  <si>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</si>
  <si>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</si>
  <si>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</si>
  <si>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</si>
  <si>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</si>
  <si>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</si>
  <si>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</si>
  <si>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</si>
  <si>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</si>
  <si>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</si>
  <si>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</si>
  <si>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</si>
  <si>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</si>
  <si>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</si>
  <si>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</si>
  <si>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</si>
  <si>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</si>
  <si>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</si>
  <si>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</si>
  <si>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</si>
  <si>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</si>
  <si>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</si>
  <si>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</si>
  <si>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</si>
  <si>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</si>
  <si>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</si>
  <si>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</si>
  <si>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</si>
  <si>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</si>
  <si>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</si>
  <si>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</si>
  <si>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</si>
  <si>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</si>
  <si>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</si>
  <si>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</si>
  <si>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</si>
  <si>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</si>
  <si>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</si>
  <si>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</si>
  <si>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</si>
  <si>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</si>
  <si>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</si>
  <si>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</si>
  <si>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</si>
  <si>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</si>
  <si>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</si>
  <si>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</si>
  <si>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</si>
  <si>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</si>
  <si>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</si>
  <si>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</si>
  <si>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</si>
  <si>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</si>
  <si>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</si>
  <si>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</si>
  <si>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</si>
  <si>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</si>
  <si>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</si>
  <si>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</si>
  <si>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</si>
  <si>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</si>
  <si>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</si>
  <si>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</si>
  <si>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</si>
  <si>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</si>
  <si>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</si>
  <si>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</si>
  <si>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</si>
  <si>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</si>
  <si>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</si>
  <si>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</si>
  <si>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</si>
  <si>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</si>
  <si>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</si>
  <si>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</si>
  <si>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</si>
  <si>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</si>
  <si>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</si>
  <si>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</si>
  <si>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</si>
  <si>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</si>
  <si>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</si>
  <si>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</si>
  <si>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</si>
  <si>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</si>
  <si>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</si>
  <si>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</si>
  <si>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</si>
  <si>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</si>
  <si>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</si>
  <si>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</si>
  <si>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</si>
  <si>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</si>
  <si>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</si>
  <si>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</si>
  <si>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</si>
  <si>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</si>
  <si>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</si>
  <si>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</si>
  <si>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</si>
  <si>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</si>
  <si>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</si>
  <si>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</si>
  <si>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</si>
  <si>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</si>
  <si>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</si>
  <si>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</si>
  <si>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</si>
  <si>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</si>
  <si>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</si>
  <si>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</si>
  <si>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</si>
  <si>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</si>
  <si>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</si>
  <si>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</si>
  <si>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</si>
  <si>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</si>
  <si>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</si>
  <si>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</si>
  <si>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</si>
  <si>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</si>
  <si>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</si>
  <si>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</si>
  <si>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</si>
  <si>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</si>
  <si>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</si>
  <si>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</si>
  <si>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</si>
  <si>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</si>
  <si>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</si>
  <si>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</si>
  <si>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</si>
  <si>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</si>
  <si>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</si>
  <si>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</si>
  <si>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</si>
  <si>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</si>
  <si>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</si>
  <si>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</si>
  <si>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</si>
  <si>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</si>
  <si>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</si>
  <si>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</si>
  <si>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</si>
  <si>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</si>
  <si>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</si>
  <si>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</si>
  <si>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</si>
  <si>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</si>
  <si>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</si>
  <si>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</si>
  <si>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</si>
  <si>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</si>
  <si>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</si>
  <si>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</si>
  <si>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</si>
  <si>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</si>
  <si>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</si>
  <si>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</si>
  <si>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</si>
  <si>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</si>
  <si>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</si>
  <si>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</si>
  <si>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</si>
  <si>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</si>
  <si>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</si>
  <si>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</si>
  <si>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</si>
  <si>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</si>
  <si>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</si>
  <si>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</si>
  <si>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</si>
  <si>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</si>
  <si>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</si>
  <si>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</si>
  <si>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</si>
  <si>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</si>
  <si>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</si>
  <si>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</si>
  <si>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</si>
  <si>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</si>
  <si>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</si>
  <si>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</si>
  <si>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</si>
  <si>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</si>
  <si>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</si>
  <si>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</si>
  <si>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</si>
  <si>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</si>
  <si>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</si>
  <si>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</si>
  <si>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</si>
  <si>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</si>
  <si>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</si>
  <si>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</si>
  <si>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</si>
  <si>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</si>
  <si>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</si>
  <si>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</si>
  <si>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</si>
  <si>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</si>
  <si>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</si>
  <si>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</si>
  <si>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</si>
  <si>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</si>
  <si>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</si>
  <si>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</si>
  <si>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</si>
  <si>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</si>
  <si>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</si>
  <si>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</si>
  <si>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</si>
  <si>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</si>
  <si>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</si>
  <si>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</si>
  <si>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</si>
  <si>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</si>
  <si>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</si>
  <si>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</si>
  <si>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</si>
  <si>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</si>
  <si>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</si>
  <si>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</si>
  <si>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</si>
  <si>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</si>
  <si>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</si>
  <si>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</si>
  <si>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</si>
  <si>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</si>
  <si>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</si>
  <si>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</si>
  <si>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</si>
  <si>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</si>
  <si>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</si>
  <si>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</si>
  <si>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</si>
  <si>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</si>
  <si>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</si>
  <si>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</si>
  <si>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</si>
  <si>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</si>
  <si>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</si>
  <si>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</si>
  <si>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</si>
  <si>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</si>
  <si>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</si>
  <si>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</si>
  <si>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</si>
  <si>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</si>
  <si>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</si>
  <si>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</si>
  <si>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</si>
  <si>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</si>
  <si>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</si>
  <si>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</si>
  <si>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</si>
  <si>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</si>
  <si>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</si>
  <si>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</si>
  <si>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</si>
  <si>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</si>
  <si>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</si>
  <si>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</si>
  <si>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</si>
  <si>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</si>
  <si>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</si>
  <si>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</si>
  <si>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</si>
  <si>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</si>
  <si>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</si>
  <si>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</si>
  <si>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</si>
  <si>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</si>
  <si>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</si>
  <si>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</si>
  <si>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</si>
  <si>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</si>
  <si>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</si>
  <si>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</si>
  <si>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</si>
  <si>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</si>
  <si>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</si>
  <si>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</si>
  <si>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</si>
  <si>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</si>
  <si>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</si>
  <si>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</si>
  <si>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</si>
  <si>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</si>
  <si>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</si>
  <si>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</si>
  <si>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</si>
  <si>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</si>
  <si>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</si>
  <si>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</si>
  <si>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</si>
  <si>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</si>
  <si>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</si>
  <si>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</si>
  <si>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</si>
  <si>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</si>
  <si>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</si>
  <si>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</si>
  <si>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</si>
  <si>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</si>
  <si>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</si>
  <si>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</si>
  <si>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</si>
  <si>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</si>
  <si>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</si>
  <si>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</si>
  <si>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</si>
  <si>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</si>
  <si>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</si>
  <si>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</si>
  <si>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</si>
  <si>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</si>
  <si>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</si>
  <si>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</si>
  <si>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</si>
  <si>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</si>
  <si>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</si>
  <si>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</si>
  <si>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</si>
  <si>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</si>
  <si>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</si>
  <si>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</si>
  <si>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</si>
  <si>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</si>
  <si>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</si>
  <si>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</si>
  <si>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</si>
  <si>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</si>
  <si>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</si>
  <si>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</si>
  <si>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</si>
  <si>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</si>
  <si>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</si>
  <si>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</si>
  <si>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</si>
  <si>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</si>
  <si>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</si>
  <si>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</si>
  <si>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</si>
  <si>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</si>
  <si>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</si>
  <si>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</si>
  <si>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</si>
  <si>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</si>
  <si>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</si>
  <si>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</si>
  <si>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</si>
  <si>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</si>
  <si>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</si>
  <si>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</si>
  <si>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</si>
  <si>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</si>
  <si>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</si>
  <si>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</si>
  <si>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</si>
  <si>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</si>
  <si>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</si>
  <si>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</si>
  <si>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</si>
  <si>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</si>
  <si>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</si>
  <si>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</si>
  <si>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</si>
  <si>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</si>
  <si>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</si>
  <si>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</si>
  <si>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</si>
  <si>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</si>
  <si>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</si>
  <si>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</si>
  <si>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</si>
  <si>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</si>
  <si>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</si>
  <si>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</si>
  <si>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</si>
  <si>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</si>
  <si>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</si>
  <si>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</si>
  <si>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</si>
  <si>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</si>
  <si>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</si>
  <si>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</si>
  <si>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</si>
  <si>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</si>
  <si>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</si>
  <si>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</si>
  <si>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</si>
  <si>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</si>
  <si>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</si>
  <si>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</si>
  <si>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</si>
  <si>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</si>
  <si>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</si>
  <si>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</si>
  <si>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</si>
  <si>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</si>
  <si>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</si>
  <si>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</si>
  <si>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</si>
  <si>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</si>
  <si>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</si>
  <si>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</si>
  <si>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</si>
  <si>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</si>
  <si>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</si>
  <si>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</si>
  <si>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</si>
  <si>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</si>
  <si>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</si>
  <si>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</si>
  <si>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</si>
  <si>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</si>
  <si>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</si>
  <si>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</si>
  <si>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</si>
  <si>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</si>
  <si>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</si>
  <si>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</si>
  <si>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</si>
  <si>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</si>
  <si>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</si>
  <si>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</si>
  <si>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</si>
  <si>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</si>
  <si>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</si>
  <si>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</si>
  <si>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</si>
  <si>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</si>
  <si>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</si>
  <si>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</si>
  <si>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</si>
  <si>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</si>
  <si>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</si>
  <si>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</si>
  <si>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</si>
  <si>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</si>
  <si>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</si>
  <si>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</si>
  <si>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</si>
  <si>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</si>
  <si>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</si>
  <si>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</si>
  <si>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</si>
  <si>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</si>
  <si>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</si>
  <si>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</si>
  <si>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</si>
  <si>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</si>
  <si>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</si>
  <si>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</si>
  <si>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</si>
  <si>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</si>
  <si>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</si>
  <si>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</si>
  <si>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</si>
  <si>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</si>
  <si>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</si>
  <si>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</si>
  <si>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</si>
  <si>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</si>
  <si>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</si>
  <si>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</si>
  <si>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</si>
  <si>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</si>
  <si>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</si>
  <si>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</si>
  <si>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</si>
  <si>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</si>
  <si>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</si>
  <si>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</si>
  <si>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</si>
  <si>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</si>
  <si>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</si>
  <si>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</si>
  <si>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</si>
  <si>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</si>
  <si>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</si>
  <si>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</si>
  <si>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</si>
  <si>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</si>
  <si>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</si>
  <si>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</si>
  <si>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</si>
  <si>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</si>
  <si>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</si>
  <si>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</si>
  <si>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</si>
  <si>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</si>
  <si>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</si>
  <si>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</si>
  <si>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</si>
  <si>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</si>
  <si>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</si>
  <si>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</si>
  <si>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</si>
  <si>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</si>
  <si>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</si>
  <si>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</si>
  <si>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</si>
  <si>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</si>
  <si>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</si>
  <si>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</si>
  <si>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</si>
  <si>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</si>
  <si>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</si>
  <si>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</si>
  <si>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</si>
  <si>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</si>
  <si>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</si>
  <si>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</si>
  <si>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</si>
  <si>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</si>
  <si>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</si>
  <si>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</si>
  <si>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</si>
  <si>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</si>
  <si>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</si>
  <si>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</si>
  <si>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</si>
  <si>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</si>
  <si>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</si>
  <si>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</si>
  <si>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</si>
  <si>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</si>
  <si>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</si>
  <si>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</si>
  <si>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</si>
  <si>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</si>
  <si>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</si>
  <si>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</si>
  <si>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</si>
  <si>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</si>
  <si>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</si>
  <si>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</si>
  <si>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</si>
  <si>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</si>
  <si>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</si>
  <si>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</si>
  <si>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</si>
  <si>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</si>
  <si>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</si>
  <si>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</si>
  <si>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</si>
  <si>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</si>
  <si>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</si>
  <si>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</si>
  <si>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</si>
  <si>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</si>
  <si>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</si>
  <si>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</si>
  <si>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</si>
  <si>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</si>
  <si>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</si>
  <si>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</si>
  <si>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</si>
  <si>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</si>
  <si>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</si>
  <si>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</si>
  <si>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</si>
  <si>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</si>
  <si>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</si>
  <si>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</si>
  <si>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</si>
  <si>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</si>
  <si>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</si>
  <si>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</si>
  <si>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</si>
  <si>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</si>
  <si>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</si>
  <si>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</si>
  <si>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</si>
  <si>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</si>
  <si>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</si>
  <si>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</si>
  <si>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</si>
  <si>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</si>
  <si>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</si>
  <si>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</si>
  <si>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</si>
  <si>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</si>
  <si>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</si>
  <si>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</si>
  <si>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</si>
  <si>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</si>
  <si>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</si>
  <si>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</si>
  <si>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</si>
  <si>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</si>
  <si>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</si>
  <si>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</si>
  <si>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</si>
  <si>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</si>
  <si>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</si>
  <si>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</si>
  <si>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</si>
  <si>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</si>
  <si>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</si>
  <si>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</si>
  <si>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</si>
  <si>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</si>
  <si>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</si>
  <si>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</si>
  <si>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</si>
  <si>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</si>
  <si>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</si>
  <si>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</si>
  <si>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</si>
  <si>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</si>
  <si>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</si>
  <si>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</si>
  <si>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</si>
  <si>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</si>
  <si>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</si>
  <si>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</si>
  <si>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</si>
  <si>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</si>
  <si>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</si>
  <si>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</si>
  <si>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</si>
  <si>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</si>
  <si>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</si>
  <si>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</si>
  <si>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</si>
  <si>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</si>
  <si>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</si>
  <si>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</si>
  <si>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</si>
  <si>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</si>
  <si>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</si>
  <si>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</si>
  <si>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</si>
  <si>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</si>
  <si>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</si>
  <si>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</si>
  <si>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</si>
  <si>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</si>
  <si>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</si>
  <si>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</si>
  <si>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</si>
  <si>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</si>
  <si>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</si>
  <si>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</si>
  <si>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</si>
  <si>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</si>
  <si>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</si>
  <si>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</si>
  <si>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</si>
  <si>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</si>
  <si>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</si>
  <si>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</si>
  <si>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</si>
  <si>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</si>
  <si>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</si>
  <si>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</si>
  <si>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</si>
  <si>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</si>
  <si>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</si>
  <si>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</si>
  <si>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</si>
  <si>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</si>
  <si>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</si>
  <si>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</si>
  <si>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</si>
  <si>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</si>
  <si>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</si>
  <si>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</si>
  <si>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</si>
  <si>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</si>
  <si>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</si>
  <si>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</si>
  <si>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</si>
  <si>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</si>
  <si>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</si>
  <si>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</si>
  <si>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</si>
  <si>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</si>
  <si>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</si>
  <si>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</si>
  <si>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</si>
  <si>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</si>
  <si>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</si>
  <si>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</si>
  <si>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</si>
  <si>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</si>
  <si>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</si>
  <si>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</si>
  <si>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</si>
  <si>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</si>
  <si>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</si>
  <si>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</si>
  <si>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</si>
  <si>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</si>
  <si>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</si>
  <si>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</si>
  <si>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</si>
  <si>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</si>
  <si>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</si>
  <si>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</si>
  <si>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</si>
  <si>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</si>
  <si>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</si>
  <si>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</si>
  <si>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</si>
  <si>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</si>
  <si>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</si>
  <si>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</si>
  <si>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</si>
  <si>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</si>
  <si>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</si>
  <si>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</si>
  <si>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</si>
  <si>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</si>
  <si>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</si>
  <si>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</si>
  <si>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</si>
  <si>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</si>
  <si>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</si>
  <si>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</si>
  <si>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</si>
  <si>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</si>
  <si>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</si>
  <si>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</si>
  <si>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</si>
  <si>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</si>
  <si>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</si>
  <si>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</si>
  <si>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</si>
  <si>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</si>
  <si>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</si>
  <si>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</si>
  <si>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</si>
  <si>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</si>
  <si>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</si>
  <si>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</si>
  <si>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</si>
  <si>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</si>
  <si>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</si>
  <si>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</si>
  <si>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</si>
  <si>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</si>
  <si>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</si>
  <si>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</si>
  <si>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</si>
  <si>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</si>
  <si>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</si>
  <si>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</si>
  <si>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</si>
  <si>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</si>
  <si>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</si>
  <si>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</si>
  <si>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</si>
  <si>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</si>
  <si>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</si>
  <si>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</si>
  <si>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</si>
  <si>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</si>
  <si>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</si>
  <si>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</si>
  <si>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</si>
  <si>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</si>
  <si>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</si>
  <si>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</si>
  <si>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</si>
  <si>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</si>
  <si>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</si>
  <si>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</si>
  <si>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</si>
  <si>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</si>
  <si>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</si>
  <si>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</si>
  <si>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</si>
  <si>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</si>
  <si>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</si>
  <si>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</si>
  <si>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</si>
  <si>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</si>
  <si>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</si>
  <si>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</si>
  <si>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</si>
  <si>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</si>
  <si>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</si>
  <si>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</si>
  <si>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</si>
  <si>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</si>
  <si>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</si>
  <si>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</si>
  <si>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</si>
  <si>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</si>
  <si>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</si>
  <si>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</si>
  <si>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</si>
  <si>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</si>
  <si>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</si>
  <si>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</si>
  <si>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</si>
  <si>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</si>
  <si>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</si>
  <si>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</si>
  <si>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</si>
  <si>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</si>
  <si>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</si>
  <si>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</si>
  <si>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</si>
  <si>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</si>
  <si>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</si>
  <si>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</si>
  <si>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</si>
  <si>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</si>
  <si>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</si>
  <si>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</si>
  <si>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</si>
  <si>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</si>
  <si>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</si>
  <si>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</si>
  <si>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</si>
  <si>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</si>
  <si>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</si>
  <si>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</si>
  <si>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</si>
  <si>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</si>
  <si>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</si>
  <si>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</si>
  <si>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</si>
  <si>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</si>
  <si>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</si>
  <si>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</si>
  <si>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</si>
  <si>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</si>
  <si>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</si>
  <si>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</si>
  <si>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</si>
  <si>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</si>
  <si>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</si>
  <si>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</si>
  <si>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</si>
  <si>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</si>
  <si>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</si>
  <si>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</si>
  <si>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</si>
  <si>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</si>
  <si>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</si>
  <si>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</si>
  <si>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</si>
  <si>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</si>
  <si>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</si>
  <si>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</si>
  <si>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</si>
  <si>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</si>
  <si>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</si>
  <si>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</si>
  <si>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</si>
  <si>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</si>
  <si>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</si>
  <si>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</si>
  <si>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</si>
  <si>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</si>
  <si>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</si>
  <si>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</si>
  <si>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</si>
  <si>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</si>
  <si>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</si>
  <si>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</si>
  <si>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</si>
  <si>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</si>
  <si>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</si>
  <si>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</si>
  <si>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</si>
  <si>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</si>
  <si>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</si>
  <si>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</si>
  <si>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</si>
  <si>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</si>
  <si>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</si>
  <si>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</si>
  <si>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</si>
  <si>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</si>
  <si>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</si>
  <si>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</si>
  <si>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</si>
  <si>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</si>
  <si>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</si>
  <si>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</si>
  <si>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</si>
  <si>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</si>
  <si>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</si>
  <si>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</si>
  <si>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</si>
  <si>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</si>
  <si>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</si>
  <si>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</si>
  <si>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</si>
  <si>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</si>
  <si>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</si>
  <si>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</si>
  <si>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</si>
  <si>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</si>
  <si>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</si>
  <si>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</si>
  <si>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</si>
  <si>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</si>
  <si>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</si>
  <si>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</si>
  <si>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</si>
  <si>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</si>
  <si>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</si>
  <si>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</si>
  <si>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</si>
  <si>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</si>
  <si>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</si>
  <si>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</si>
  <si>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</si>
  <si>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</si>
  <si>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</si>
  <si>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</si>
  <si>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</si>
  <si>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</si>
  <si>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</si>
  <si>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</si>
  <si>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</si>
  <si>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</si>
  <si>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</si>
  <si>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</si>
  <si>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</si>
  <si>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</si>
  <si>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</si>
  <si>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</si>
  <si>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</si>
  <si>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</si>
  <si>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</si>
  <si>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</si>
  <si>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</si>
  <si>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</si>
  <si>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</si>
  <si>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</si>
  <si>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</si>
  <si>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</si>
  <si>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</si>
  <si>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</si>
  <si>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</si>
  <si>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</si>
  <si>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</si>
  <si>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</si>
  <si>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</si>
  <si>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</si>
  <si>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</si>
  <si>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</si>
  <si>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</si>
  <si>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</si>
  <si>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</si>
  <si>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</si>
  <si>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</si>
  <si>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</si>
  <si>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</si>
  <si>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</si>
  <si>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</si>
  <si>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</si>
  <si>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</si>
  <si>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</si>
  <si>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</si>
  <si>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</si>
  <si>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</si>
  <si>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</si>
  <si>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</si>
  <si>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</si>
  <si>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</si>
  <si>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</si>
  <si>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</si>
  <si>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</si>
  <si>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</si>
  <si>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</si>
  <si>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</si>
  <si>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</si>
  <si>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</si>
  <si>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</si>
  <si>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</si>
  <si>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</si>
  <si>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</si>
  <si>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</si>
  <si>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</si>
  <si>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</si>
  <si>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</si>
  <si>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</si>
  <si>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</si>
  <si>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</si>
  <si>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</si>
  <si>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</si>
  <si>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</si>
  <si>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</si>
  <si>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</si>
  <si>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</si>
  <si>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</si>
  <si>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</si>
  <si>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</si>
  <si>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</si>
  <si>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</si>
  <si>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</si>
  <si>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</si>
  <si>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</si>
  <si>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</si>
  <si>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</si>
  <si>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</si>
  <si>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</si>
  <si>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</si>
  <si>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</si>
  <si>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</si>
  <si>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</si>
  <si>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</si>
  <si>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</si>
  <si>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</si>
  <si>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</si>
  <si>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</si>
  <si>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</si>
  <si>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</si>
  <si>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</si>
  <si>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</si>
  <si>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</si>
  <si>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</si>
  <si>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</si>
  <si>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</si>
  <si>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</si>
  <si>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</si>
  <si>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</si>
  <si>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</si>
  <si>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</si>
  <si>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</si>
  <si>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</si>
  <si>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</si>
  <si>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</si>
  <si>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</si>
  <si>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</si>
  <si>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</si>
  <si>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</si>
  <si>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</si>
  <si>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</si>
  <si>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</si>
  <si>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</si>
  <si>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</si>
  <si>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</si>
  <si>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</si>
  <si>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</si>
  <si>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</si>
  <si>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</si>
  <si>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</si>
  <si>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</si>
  <si>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</si>
  <si>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</si>
  <si>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</si>
  <si>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</si>
  <si>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</si>
  <si>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</si>
  <si>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</si>
  <si>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</si>
  <si>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</si>
  <si>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</si>
  <si>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</si>
  <si>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</si>
  <si>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</si>
  <si>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</si>
  <si>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</si>
  <si>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</si>
  <si>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</si>
  <si>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</si>
  <si>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</si>
  <si>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</si>
  <si>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</si>
  <si>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</si>
  <si>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</si>
  <si>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</si>
  <si>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</si>
  <si>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</si>
  <si>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</si>
  <si>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</si>
  <si>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</si>
  <si>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</si>
  <si>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</si>
  <si>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</si>
  <si>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</si>
  <si>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</si>
  <si>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</si>
  <si>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</si>
  <si>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</si>
  <si>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</si>
  <si>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</si>
  <si>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</si>
  <si>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</si>
  <si>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</si>
  <si>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</si>
  <si>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</si>
  <si>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</si>
  <si>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</si>
  <si>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</si>
  <si>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</si>
  <si>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</si>
  <si>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</si>
  <si>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</si>
  <si>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</si>
  <si>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</si>
  <si>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</si>
  <si>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</si>
  <si>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</si>
  <si>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</si>
  <si>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</si>
  <si>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</si>
  <si>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</si>
  <si>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</si>
  <si>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</si>
  <si>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</si>
  <si>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</si>
  <si>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</si>
  <si>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</si>
  <si>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</si>
  <si>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</si>
  <si>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</si>
  <si>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</si>
  <si>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</si>
  <si>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</si>
  <si>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</si>
  <si>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</si>
  <si>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</si>
  <si>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</si>
  <si>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</si>
  <si>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</si>
  <si>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</si>
  <si>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</si>
  <si>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</si>
  <si>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</si>
  <si>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</si>
  <si>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</si>
  <si>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</si>
  <si>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</si>
  <si>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</si>
  <si>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</si>
  <si>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</si>
  <si>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</si>
  <si>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</si>
  <si>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</si>
  <si>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</si>
  <si>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</si>
  <si>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</si>
  <si>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</si>
  <si>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</si>
  <si>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</si>
  <si>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</si>
  <si>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</si>
  <si>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</si>
  <si>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</si>
  <si>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</si>
  <si>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</si>
  <si>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</si>
  <si>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</si>
  <si>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</si>
  <si>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</si>
  <si>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</si>
  <si>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</si>
  <si>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</si>
  <si>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</si>
  <si>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</si>
  <si>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</si>
  <si>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</si>
  <si>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</si>
  <si>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</si>
  <si>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</si>
  <si>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</si>
  <si>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</si>
  <si>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</si>
  <si>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</si>
  <si>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</si>
  <si>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</si>
  <si>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</si>
  <si>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</si>
  <si>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</si>
  <si>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</si>
  <si>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</si>
  <si>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</si>
  <si>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</si>
  <si>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</si>
  <si>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</si>
  <si>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</si>
  <si>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</si>
  <si>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</si>
  <si>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</si>
  <si>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</si>
  <si>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</si>
  <si>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</si>
  <si>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</si>
  <si>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</si>
  <si>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</si>
  <si>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</si>
  <si>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</si>
  <si>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</si>
  <si>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</si>
  <si>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</si>
  <si>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</si>
  <si>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</si>
  <si>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</si>
  <si>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</si>
  <si>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</si>
  <si>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</si>
  <si>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</si>
  <si>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</si>
  <si>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</si>
  <si>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</si>
  <si>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</si>
  <si>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</si>
  <si>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</si>
  <si>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</si>
  <si>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</si>
  <si>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</si>
  <si>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</si>
  <si>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</si>
  <si>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</si>
  <si>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</si>
  <si>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</si>
  <si>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</si>
  <si>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</si>
  <si>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</si>
  <si>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</si>
  <si>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</si>
  <si>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</si>
  <si>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</si>
  <si>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</si>
  <si>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</si>
  <si>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</si>
  <si>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</si>
  <si>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</si>
  <si>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</si>
  <si>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</si>
  <si>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</si>
  <si>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</si>
  <si>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</si>
  <si>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</si>
  <si>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</si>
  <si>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</si>
  <si>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</si>
  <si>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</si>
  <si>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</si>
  <si>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</si>
  <si>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</si>
  <si>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</si>
  <si>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</si>
  <si>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</si>
  <si>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</si>
  <si>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</si>
  <si>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</si>
  <si>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</si>
  <si>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</si>
  <si>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</si>
  <si>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</si>
  <si>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</si>
  <si>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</si>
  <si>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</si>
  <si>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</si>
  <si>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</si>
  <si>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</si>
  <si>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</si>
  <si>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</si>
  <si>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</si>
  <si>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</si>
  <si>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</si>
  <si>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</si>
  <si>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</si>
  <si>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</si>
  <si>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</si>
  <si>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</si>
  <si>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</si>
  <si>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</si>
  <si>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</si>
  <si>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</si>
  <si>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</si>
  <si>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</si>
  <si>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</si>
  <si>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</si>
  <si>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</si>
  <si>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</si>
  <si>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</si>
  <si>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</si>
  <si>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</si>
  <si>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</si>
  <si>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</si>
  <si>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</si>
  <si>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</si>
  <si>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</si>
  <si>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</si>
  <si>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</si>
  <si>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</si>
  <si>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</si>
  <si>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</si>
  <si>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</si>
  <si>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</si>
  <si>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</si>
  <si>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</si>
  <si>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</si>
  <si>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</si>
  <si>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</si>
  <si>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</si>
  <si>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</si>
  <si>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</si>
  <si>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</si>
  <si>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</si>
  <si>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</si>
  <si>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</si>
  <si>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</si>
  <si>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</si>
  <si>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</si>
  <si>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</si>
  <si>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</si>
  <si>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</si>
  <si>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</si>
  <si>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</si>
  <si>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</si>
  <si>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</si>
  <si>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</si>
  <si>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</si>
  <si>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</si>
  <si>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</si>
  <si>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</si>
  <si>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</si>
  <si>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</si>
  <si>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</si>
  <si>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</si>
  <si>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</si>
  <si>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</si>
  <si>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</si>
  <si>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</si>
  <si>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</si>
  <si>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</si>
  <si>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</si>
  <si>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</si>
  <si>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</si>
  <si>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</si>
  <si>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</si>
  <si>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</si>
  <si>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</si>
  <si>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</si>
  <si>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</si>
  <si>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</si>
  <si>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</si>
  <si>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</si>
  <si>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</si>
  <si>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</si>
  <si>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</si>
  <si>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</si>
  <si>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</si>
  <si>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</si>
  <si>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</si>
  <si>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</si>
  <si>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</si>
  <si>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</si>
  <si>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</si>
  <si>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</si>
  <si>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</si>
  <si>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</si>
  <si>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</si>
  <si>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</si>
  <si>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</si>
  <si>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</si>
  <si>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</si>
  <si>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</si>
  <si>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</si>
  <si>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</si>
  <si>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</si>
  <si>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</si>
  <si>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</si>
  <si>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</si>
  <si>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</si>
  <si>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</si>
  <si>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</si>
  <si>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</si>
  <si>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</si>
  <si>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</si>
  <si>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</si>
  <si>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</si>
  <si>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</si>
  <si>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</si>
  <si>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</si>
  <si>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</si>
  <si>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</si>
  <si>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</si>
  <si>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</si>
  <si>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</si>
  <si>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</si>
  <si>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</si>
  <si>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</si>
  <si>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</si>
  <si>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</si>
  <si>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</si>
  <si>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</si>
  <si>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</si>
  <si>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</si>
  <si>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</si>
  <si>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</si>
  <si>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</si>
  <si>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</si>
  <si>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</si>
  <si>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</si>
  <si>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</si>
  <si>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</si>
  <si>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</si>
  <si>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</si>
  <si>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</si>
  <si>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</si>
  <si>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</si>
  <si>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</si>
  <si>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</si>
  <si>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</si>
  <si>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</si>
  <si>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</si>
  <si>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</si>
  <si>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</si>
  <si>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</si>
  <si>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</si>
  <si>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</si>
  <si>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</si>
  <si>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</si>
  <si>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</si>
  <si>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</si>
  <si>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</si>
  <si>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</si>
  <si>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</si>
  <si>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</si>
  <si>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</si>
  <si>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</si>
  <si>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</si>
  <si>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</si>
  <si>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</si>
  <si>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</si>
  <si>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</si>
  <si>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</si>
  <si>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</si>
  <si>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</si>
  <si>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</si>
  <si>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</si>
  <si>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</si>
  <si>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</si>
  <si>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</si>
  <si>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</si>
  <si>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</si>
  <si>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</si>
  <si>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</si>
  <si>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</si>
  <si>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</si>
  <si>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</si>
  <si>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</si>
  <si>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</si>
  <si>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</si>
  <si>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</si>
  <si>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</si>
  <si>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</si>
  <si>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</si>
  <si>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</si>
  <si>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</si>
  <si>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</si>
  <si>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</si>
  <si>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</si>
  <si>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</si>
  <si>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</si>
  <si>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</si>
  <si>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</si>
  <si>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</si>
  <si>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</si>
  <si>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</si>
  <si>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</si>
  <si>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</si>
  <si>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</si>
  <si>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</si>
  <si>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</si>
  <si>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</si>
  <si>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</si>
  <si>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</si>
  <si>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</si>
  <si>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</si>
  <si>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</si>
  <si>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</si>
  <si>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</si>
  <si>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</si>
  <si>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</si>
  <si>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</si>
  <si>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</si>
  <si>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</si>
  <si>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</si>
  <si>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</si>
  <si>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</si>
  <si>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</si>
  <si>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</si>
  <si>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</si>
  <si>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</si>
  <si>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</si>
  <si>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</si>
  <si>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</si>
  <si>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</si>
  <si>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</si>
  <si>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</si>
  <si>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</si>
  <si>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</si>
  <si>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</si>
  <si>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</si>
  <si>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</si>
  <si>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</si>
  <si>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</si>
  <si>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</si>
  <si>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</si>
  <si>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</si>
  <si>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</si>
  <si>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</si>
  <si>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</si>
  <si>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</si>
  <si>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</si>
  <si>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</si>
  <si>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</si>
  <si>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</si>
  <si>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</si>
  <si>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</si>
  <si>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</si>
  <si>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</si>
  <si>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</si>
  <si>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</si>
  <si>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</si>
  <si>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</si>
  <si>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</si>
  <si>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</si>
  <si>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</si>
  <si>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</si>
  <si>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</si>
  <si>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</si>
  <si>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</si>
  <si>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</si>
  <si>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</si>
  <si>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</si>
  <si>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</si>
  <si>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</si>
  <si>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</si>
  <si>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</si>
  <si>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</si>
  <si>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</si>
  <si>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</si>
  <si>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</si>
  <si>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</si>
  <si>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</si>
  <si>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</si>
  <si>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</si>
  <si>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</si>
  <si>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</si>
  <si>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</si>
  <si>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</si>
  <si>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</si>
  <si>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</si>
  <si>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</si>
  <si>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</si>
  <si>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</si>
  <si>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</si>
  <si>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</si>
  <si>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</si>
  <si>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</si>
  <si>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</si>
  <si>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</si>
  <si>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</si>
  <si>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</si>
  <si>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</si>
  <si>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</si>
  <si>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</si>
  <si>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</si>
  <si>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</si>
  <si>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</si>
  <si>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</si>
  <si>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</si>
  <si>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</si>
  <si>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</si>
  <si>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</si>
  <si>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</si>
  <si>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</si>
  <si>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</si>
  <si>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</si>
  <si>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</si>
  <si>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</si>
  <si>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</si>
  <si>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</si>
  <si>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</si>
  <si>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</si>
  <si>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</si>
  <si>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</si>
  <si>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</si>
  <si>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</si>
  <si>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</si>
  <si>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</si>
  <si>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</si>
  <si>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</si>
  <si>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</si>
  <si>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</si>
  <si>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</si>
  <si>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</si>
  <si>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</si>
  <si>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</si>
  <si>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</si>
  <si>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</si>
  <si>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</si>
  <si>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</si>
  <si>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</si>
  <si>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</si>
  <si>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</si>
  <si>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</si>
  <si>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</si>
  <si>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</si>
  <si>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</si>
  <si>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</si>
  <si>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</si>
  <si>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</si>
  <si>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</si>
  <si>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</si>
  <si>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</si>
  <si>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</si>
  <si>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</si>
  <si>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</si>
  <si>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</si>
  <si>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</si>
  <si>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</si>
  <si>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</si>
  <si>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</si>
  <si>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</si>
  <si>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</si>
  <si>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</si>
  <si>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</si>
  <si>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</si>
  <si>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</si>
  <si>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</si>
  <si>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</si>
  <si>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</si>
  <si>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</si>
  <si>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</si>
  <si>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</si>
  <si>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</si>
  <si>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</si>
  <si>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</si>
  <si>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</si>
  <si>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</si>
  <si>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</si>
  <si>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</si>
  <si>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</si>
  <si>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</si>
  <si>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</si>
  <si>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</si>
  <si>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</si>
  <si>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</si>
  <si>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</si>
  <si>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</si>
  <si>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</si>
  <si>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</si>
  <si>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</si>
  <si>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</si>
  <si>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</si>
  <si>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</si>
  <si>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</si>
  <si>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</si>
  <si>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</si>
  <si>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</si>
  <si>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</si>
  <si>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</si>
  <si>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</si>
  <si>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</si>
  <si>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</si>
  <si>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</si>
  <si>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</si>
  <si>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</si>
  <si>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</si>
  <si>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</si>
  <si>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</si>
  <si>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</si>
  <si>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</si>
  <si>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</si>
  <si>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</si>
  <si>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</si>
  <si>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</si>
  <si>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</si>
  <si>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</si>
  <si>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</si>
  <si>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</si>
  <si>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</si>
  <si>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</si>
  <si>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</si>
  <si>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</si>
  <si>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</si>
  <si>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</si>
  <si>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</si>
  <si>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</si>
  <si>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</si>
  <si>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</si>
  <si>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</si>
  <si>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</si>
  <si>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</si>
  <si>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</si>
  <si>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</si>
  <si>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</si>
  <si>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</si>
  <si>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</si>
  <si>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</si>
  <si>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</si>
  <si>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</si>
  <si>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</si>
  <si>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</si>
  <si>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</si>
  <si>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</si>
  <si>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</si>
  <si>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</si>
  <si>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</si>
  <si>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</si>
  <si>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</si>
  <si>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</si>
  <si>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</si>
  <si>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</si>
  <si>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</si>
  <si>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</si>
  <si>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</si>
  <si>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</si>
  <si>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</si>
  <si>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</si>
  <si>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</si>
  <si>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</si>
  <si>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</si>
  <si>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</si>
  <si>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</si>
  <si>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</si>
  <si>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</si>
  <si>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</si>
  <si>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</si>
  <si>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</si>
  <si>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</si>
  <si>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</si>
  <si>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</si>
  <si>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</si>
  <si>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</si>
  <si>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</si>
  <si>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</si>
  <si>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</si>
  <si>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</si>
  <si>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</si>
  <si>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</si>
  <si>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</si>
  <si>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</si>
  <si>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</si>
  <si>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</si>
  <si>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</si>
  <si>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</si>
  <si>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</si>
  <si>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</si>
  <si>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</si>
  <si>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</si>
  <si>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</si>
  <si>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</si>
  <si>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</si>
  <si>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</si>
  <si>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</si>
  <si>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</si>
  <si>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</si>
  <si>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</si>
  <si>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</si>
  <si>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</si>
  <si>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</si>
  <si>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</si>
  <si>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</si>
  <si>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</si>
  <si>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</si>
  <si>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</si>
  <si>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</si>
  <si>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</si>
  <si>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</si>
  <si>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</si>
  <si>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</si>
  <si>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</si>
  <si>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</si>
  <si>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</si>
  <si>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</si>
  <si>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</si>
  <si>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</si>
  <si>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</si>
  <si>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</si>
  <si>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</si>
  <si>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</si>
  <si>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</si>
  <si>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</si>
  <si>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</si>
  <si>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</si>
  <si>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</si>
  <si>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</si>
  <si>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</si>
  <si>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</si>
  <si>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</si>
  <si>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</si>
  <si>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</si>
  <si>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</si>
  <si>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</si>
  <si>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</si>
  <si>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</si>
  <si>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</si>
  <si>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</si>
  <si>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</si>
  <si>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</si>
  <si>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</si>
  <si>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</si>
  <si>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</si>
  <si>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</si>
  <si>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</si>
  <si>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</si>
  <si>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</si>
  <si>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</si>
  <si>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</si>
  <si>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</si>
  <si>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</si>
  <si>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</si>
  <si>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</si>
  <si>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</si>
  <si>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</si>
  <si>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</si>
  <si>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</si>
  <si>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</si>
  <si>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</si>
  <si>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</si>
  <si>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</si>
  <si>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</si>
  <si>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</si>
  <si>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</si>
  <si>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</si>
  <si>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</si>
  <si>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</si>
  <si>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</si>
  <si>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</si>
  <si>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</si>
  <si>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</si>
  <si>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</si>
  <si>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</si>
  <si>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</si>
  <si>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</si>
  <si>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</si>
  <si>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</si>
  <si>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</si>
  <si>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</si>
  <si>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</si>
  <si>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</si>
  <si>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</si>
  <si>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</si>
  <si>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</si>
  <si>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</si>
  <si>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</si>
  <si>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</si>
  <si>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</si>
  <si>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</si>
  <si>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</si>
  <si>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</si>
  <si>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</si>
  <si>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</si>
  <si>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</si>
  <si>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</si>
  <si>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</si>
  <si>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</si>
  <si>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</si>
  <si>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</si>
  <si>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</si>
  <si>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</si>
  <si>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</si>
  <si>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</si>
  <si>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</si>
  <si>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</si>
  <si>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</si>
  <si>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</si>
  <si>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</si>
  <si>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</si>
  <si>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</si>
  <si>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</si>
  <si>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</si>
  <si>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</si>
  <si>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</si>
  <si>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</si>
  <si>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</si>
  <si>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</si>
  <si>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</si>
  <si>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</si>
  <si>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</si>
  <si>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</si>
  <si>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</si>
  <si>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</si>
  <si>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</si>
  <si>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</si>
  <si>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</si>
  <si>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</si>
  <si>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</si>
  <si>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</si>
  <si>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</si>
  <si>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</si>
  <si>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</si>
  <si>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</si>
  <si>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</si>
  <si>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</si>
  <si>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</si>
  <si>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</si>
  <si>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</si>
  <si>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</si>
  <si>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</si>
  <si>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</si>
  <si>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</si>
  <si>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</si>
  <si>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</si>
  <si>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</si>
  <si>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</si>
  <si>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</si>
  <si>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</si>
  <si>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</si>
  <si>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</si>
  <si>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</si>
  <si>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</si>
  <si>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</si>
  <si>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</si>
  <si>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</si>
  <si>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</si>
  <si>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</si>
  <si>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</si>
  <si>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</si>
  <si>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</si>
  <si>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</si>
  <si>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</si>
  <si>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</si>
  <si>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</si>
  <si>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</si>
  <si>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</si>
  <si>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</si>
  <si>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</si>
  <si>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</si>
  <si>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</si>
  <si>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</si>
  <si>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</si>
  <si>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</si>
  <si>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</si>
  <si>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</si>
  <si>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</si>
  <si>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</si>
  <si>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</si>
  <si>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</si>
  <si>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</si>
  <si>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</si>
  <si>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</si>
  <si>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</si>
  <si>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</si>
  <si>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</si>
  <si>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</si>
  <si>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</si>
  <si>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</si>
  <si>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</si>
  <si>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</si>
  <si>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</si>
  <si>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</si>
  <si>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</si>
  <si>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</si>
  <si>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</si>
  <si>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</si>
  <si>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</si>
  <si>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</si>
  <si>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</si>
  <si>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</si>
  <si>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</si>
  <si>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</si>
  <si>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</si>
  <si>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</si>
  <si>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</si>
  <si>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</si>
  <si>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</si>
  <si>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</si>
  <si>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</si>
  <si>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</si>
  <si>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</si>
  <si>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</si>
  <si>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</si>
  <si>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</si>
  <si>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</si>
  <si>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</si>
  <si>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</si>
  <si>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</si>
  <si>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</si>
  <si>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</si>
  <si>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</si>
  <si>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</si>
  <si>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</si>
  <si>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</si>
  <si>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</si>
  <si>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</si>
  <si>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</si>
  <si>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</si>
  <si>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</si>
  <si>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</si>
  <si>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</si>
  <si>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</si>
  <si>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</si>
  <si>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</si>
  <si>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</si>
  <si>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</si>
  <si>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</si>
  <si>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</si>
  <si>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</si>
  <si>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</si>
  <si>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</si>
  <si>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</si>
  <si>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</si>
  <si>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</si>
  <si>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</si>
  <si>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</si>
  <si>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</si>
  <si>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</si>
  <si>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</si>
  <si>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</si>
  <si>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</si>
  <si>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</si>
  <si>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</si>
  <si>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</si>
  <si>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</si>
  <si>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</si>
  <si>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</si>
  <si>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</si>
  <si>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</si>
  <si>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</si>
  <si>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</si>
  <si>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</si>
  <si>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</si>
  <si>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</si>
  <si>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</si>
  <si>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</si>
  <si>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</si>
  <si>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</si>
  <si>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</si>
  <si>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</si>
  <si>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</si>
  <si>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</si>
  <si>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</si>
  <si>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</si>
  <si>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</si>
  <si>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</si>
  <si>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</si>
  <si>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</si>
  <si>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</si>
  <si>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</si>
  <si>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</si>
  <si>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</si>
  <si>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</si>
  <si>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</si>
  <si>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</si>
  <si>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</si>
  <si>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</si>
  <si>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</si>
  <si>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</si>
  <si>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</si>
  <si>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</si>
  <si>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</si>
  <si>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</si>
  <si>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</si>
  <si>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</si>
  <si>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</si>
  <si>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</si>
  <si>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</si>
  <si>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</si>
  <si>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</si>
  <si>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</si>
  <si>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</si>
  <si>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</si>
  <si>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</si>
  <si>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</si>
  <si>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</si>
  <si>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</si>
  <si>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</si>
  <si>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</si>
  <si>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</si>
  <si>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</si>
  <si>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</si>
  <si>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</si>
  <si>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</si>
  <si>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</si>
  <si>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</si>
  <si>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</si>
  <si>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</si>
  <si>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</si>
  <si>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</si>
  <si>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</si>
  <si>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</si>
  <si>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</si>
  <si>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</si>
  <si>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</si>
  <si>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</si>
  <si>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</si>
  <si>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</si>
  <si>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</si>
  <si>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</si>
  <si>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</si>
  <si>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</si>
  <si>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</si>
  <si>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</si>
  <si>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</si>
  <si>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</si>
  <si>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</si>
  <si>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</si>
  <si>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</si>
  <si>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</si>
  <si>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</si>
  <si>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</si>
  <si>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</si>
  <si>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</si>
  <si>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</si>
  <si>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</si>
  <si>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</si>
  <si>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</si>
  <si>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</si>
  <si>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</si>
  <si>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</si>
  <si>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</si>
  <si>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</si>
  <si>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</si>
  <si>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</si>
  <si>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</si>
  <si>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</si>
  <si>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</si>
  <si>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</si>
  <si>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</si>
  <si>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</si>
  <si>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</si>
  <si>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</si>
  <si>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</si>
  <si>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</si>
  <si>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</si>
  <si>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</si>
  <si>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</si>
  <si>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</si>
  <si>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</si>
  <si>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</si>
  <si>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</si>
  <si>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</si>
  <si>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</si>
  <si>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</si>
  <si>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</si>
  <si>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</si>
  <si>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</si>
  <si>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</si>
  <si>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</si>
  <si>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</si>
  <si>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</si>
  <si>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</si>
  <si>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</si>
  <si>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</si>
  <si>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</si>
  <si>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</si>
  <si>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</si>
  <si>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</si>
  <si>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</si>
  <si>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</si>
  <si>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</si>
  <si>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</si>
  <si>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</si>
  <si>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</si>
  <si>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</si>
  <si>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</si>
  <si>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</si>
  <si>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</si>
  <si>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</si>
  <si>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</si>
  <si>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</si>
  <si>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</si>
  <si>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</si>
  <si>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</si>
  <si>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</si>
  <si>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</si>
  <si>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</si>
  <si>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</si>
  <si>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</si>
  <si>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</si>
  <si>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</si>
  <si>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</si>
  <si>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</si>
  <si>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</si>
  <si>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</si>
  <si>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</si>
  <si>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</si>
  <si>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</si>
  <si>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</si>
  <si>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</si>
  <si>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</si>
  <si>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</si>
  <si>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</si>
  <si>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</si>
  <si>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</si>
  <si>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</si>
  <si>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</si>
  <si>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</si>
  <si>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</si>
  <si>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</si>
  <si>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</si>
  <si>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</si>
  <si>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</si>
  <si>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</si>
  <si>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</si>
  <si>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</si>
  <si>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</si>
  <si>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</si>
  <si>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</si>
  <si>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</si>
  <si>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</si>
  <si>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</si>
  <si>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</si>
  <si>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</si>
  <si>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</si>
  <si>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</si>
  <si>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</si>
  <si>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</si>
  <si>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</si>
  <si>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</si>
  <si>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</si>
  <si>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</si>
  <si>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</si>
  <si>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</si>
  <si>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</si>
  <si>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</si>
  <si>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</si>
  <si>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</si>
  <si>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</si>
  <si>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</si>
  <si>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</si>
  <si>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</si>
  <si>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</si>
  <si>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</si>
  <si>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</si>
  <si>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</si>
  <si>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</si>
  <si>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</si>
  <si>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</si>
  <si>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</si>
  <si>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</si>
  <si>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</si>
  <si>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</si>
  <si>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</si>
  <si>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</si>
  <si>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</si>
  <si>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</si>
  <si>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</si>
  <si>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</si>
  <si>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</si>
  <si>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</si>
  <si>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</si>
  <si>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</si>
  <si>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</si>
  <si>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</si>
  <si>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</si>
  <si>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</si>
  <si>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</si>
  <si>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</si>
  <si>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</si>
  <si>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</si>
  <si>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</si>
  <si>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</si>
  <si>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</si>
  <si>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</si>
  <si>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</si>
  <si>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</si>
  <si>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</si>
  <si>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</si>
  <si>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</si>
  <si>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</si>
  <si>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</si>
  <si>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</si>
  <si>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</si>
  <si>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</si>
  <si>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</si>
  <si>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</si>
  <si>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</si>
  <si>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</si>
  <si>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</si>
  <si>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</si>
  <si>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</si>
  <si>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</si>
  <si>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</si>
  <si>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</si>
  <si>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</si>
  <si>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</si>
  <si>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</si>
  <si>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</si>
  <si>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</si>
  <si>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</si>
  <si>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</si>
  <si>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</si>
  <si>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</si>
  <si>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</si>
  <si>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</si>
  <si>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</si>
  <si>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</si>
  <si>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</si>
  <si>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</si>
  <si>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</si>
  <si>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</si>
  <si>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</si>
  <si>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</si>
  <si>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</si>
  <si>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</si>
  <si>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</si>
  <si>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</si>
  <si>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</si>
  <si>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</si>
  <si>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</si>
  <si>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</si>
  <si>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</si>
  <si>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</si>
  <si>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</si>
  <si>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</si>
  <si>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</si>
  <si>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</si>
  <si>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</si>
  <si>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</si>
  <si>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</si>
  <si>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</si>
  <si>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</si>
  <si>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</si>
  <si>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</si>
  <si>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</si>
  <si>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</si>
  <si>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</si>
  <si>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</si>
  <si>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</si>
  <si>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</si>
  <si>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</si>
  <si>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</si>
  <si>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</si>
  <si>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</si>
  <si>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</si>
  <si>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</si>
  <si>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</si>
  <si>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</si>
  <si>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</si>
  <si>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</si>
  <si>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</si>
  <si>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</si>
  <si>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</si>
  <si>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</si>
  <si>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</si>
  <si>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</si>
  <si>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</si>
  <si>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</si>
  <si>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</si>
  <si>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</si>
  <si>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</si>
  <si>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</si>
  <si>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</si>
  <si>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</si>
  <si>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</si>
  <si>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</si>
  <si>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</si>
  <si>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</si>
  <si>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</si>
  <si>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</si>
  <si>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</si>
  <si>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</si>
  <si>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</si>
  <si>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</si>
  <si>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</si>
  <si>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</si>
  <si>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</si>
  <si>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</si>
  <si>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</si>
  <si>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</si>
  <si>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</si>
  <si>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</si>
  <si>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</si>
  <si>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</si>
  <si>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</si>
  <si>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</si>
  <si>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</si>
  <si>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</si>
  <si>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</si>
  <si>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</si>
  <si>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</si>
  <si>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</si>
  <si>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</si>
  <si>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</si>
  <si>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</si>
  <si>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</si>
  <si>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</si>
  <si>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</si>
  <si>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</si>
  <si>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</si>
  <si>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</si>
  <si>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</si>
  <si>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</si>
  <si>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</si>
  <si>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</si>
  <si>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</si>
  <si>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</si>
  <si>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</si>
  <si>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</si>
  <si>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</si>
  <si>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</si>
  <si>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</si>
  <si>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</si>
  <si>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</si>
  <si>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</si>
  <si>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</si>
  <si>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</si>
  <si>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</si>
  <si>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</si>
  <si>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</si>
  <si>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</si>
  <si>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</si>
  <si>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</si>
  <si>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</si>
  <si>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</si>
  <si>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</si>
  <si>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</si>
  <si>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</si>
  <si>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</si>
  <si>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</si>
  <si>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</si>
  <si>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</si>
  <si>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</si>
  <si>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</si>
  <si>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</si>
  <si>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</si>
  <si>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</si>
  <si>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</si>
  <si>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</si>
  <si>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</si>
  <si>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</si>
  <si>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</si>
  <si>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</si>
  <si>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</si>
  <si>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</si>
  <si>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</si>
  <si>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</si>
  <si>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</si>
  <si>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</si>
  <si>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</si>
  <si>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</si>
  <si>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</si>
  <si>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</si>
  <si>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</si>
  <si>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</si>
  <si>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</si>
  <si>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</si>
  <si>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</si>
  <si>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</si>
  <si>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</si>
  <si>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</si>
  <si>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</si>
  <si>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</si>
  <si>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</si>
  <si>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</si>
  <si>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</si>
  <si>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</si>
  <si>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</si>
  <si>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</si>
  <si>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</si>
  <si>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</si>
  <si>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</si>
  <si>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</si>
  <si>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</si>
  <si>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</si>
  <si>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</si>
  <si>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</si>
  <si>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</si>
  <si>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</si>
  <si>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</si>
  <si>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</si>
  <si>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</si>
  <si>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</si>
  <si>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</si>
  <si>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</si>
  <si>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</si>
  <si>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</si>
  <si>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</si>
  <si>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</si>
  <si>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</si>
  <si>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</si>
  <si>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</si>
  <si>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</si>
  <si>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</si>
  <si>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</si>
  <si>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</si>
  <si>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</si>
  <si>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</si>
  <si>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</si>
  <si>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</si>
  <si>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</si>
  <si>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</si>
  <si>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</si>
  <si>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</si>
  <si>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</si>
  <si>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</si>
  <si>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</si>
  <si>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</si>
  <si>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</si>
  <si>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</si>
  <si>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</si>
  <si>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</si>
  <si>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</si>
  <si>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</si>
  <si>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</si>
  <si>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</si>
  <si>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</si>
  <si>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</si>
  <si>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</si>
  <si>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</si>
  <si>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</si>
  <si>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</si>
  <si>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</si>
  <si>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</si>
  <si>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</si>
  <si>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</si>
  <si>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</si>
  <si>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</si>
  <si>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</si>
  <si>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</si>
  <si>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</si>
  <si>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</si>
  <si>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</si>
  <si>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</si>
  <si>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</si>
  <si>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</si>
  <si>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</si>
  <si>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</si>
  <si>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</si>
  <si>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</si>
  <si>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</si>
  <si>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</si>
  <si>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</si>
  <si>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</si>
  <si>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</si>
  <si>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</si>
  <si>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</si>
  <si>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</si>
  <si>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</si>
  <si>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</si>
  <si>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</si>
  <si>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</si>
  <si>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</si>
  <si>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</si>
  <si>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</si>
  <si>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</si>
  <si>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</si>
  <si>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</si>
  <si>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</si>
  <si>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</si>
  <si>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</si>
  <si>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</si>
  <si>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</si>
  <si>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</si>
  <si>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</si>
  <si>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</si>
  <si>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</si>
  <si>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</si>
  <si>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</si>
  <si>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</si>
  <si>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</si>
  <si>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</si>
  <si>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</si>
  <si>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</si>
  <si>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</si>
  <si>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</si>
  <si>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</si>
  <si>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</si>
  <si>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</si>
  <si>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</si>
  <si>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</si>
  <si>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</si>
  <si>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</si>
  <si>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</si>
  <si>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</si>
  <si>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</si>
  <si>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</si>
  <si>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</si>
  <si>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</si>
  <si>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</si>
  <si>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</si>
  <si>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</si>
  <si>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</si>
  <si>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</si>
  <si>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</si>
  <si>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</si>
  <si>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</si>
  <si>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</si>
  <si>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</si>
  <si>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</si>
  <si>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</si>
  <si>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</si>
  <si>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</si>
  <si>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</si>
  <si>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</si>
  <si>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</si>
  <si>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</si>
  <si>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</si>
  <si>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</si>
  <si>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</si>
  <si>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</si>
  <si>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</si>
  <si>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</si>
  <si>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</si>
  <si>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</si>
  <si>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</si>
  <si>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</si>
  <si>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</si>
  <si>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</si>
  <si>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</si>
  <si>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</si>
  <si>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</si>
  <si>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</si>
  <si>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</si>
  <si>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</si>
  <si>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</si>
  <si>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</si>
  <si>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</si>
  <si>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</si>
  <si>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</si>
  <si>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</si>
  <si>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</si>
  <si>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</si>
  <si>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</si>
  <si>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</si>
  <si>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</si>
  <si>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</si>
  <si>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</si>
  <si>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</si>
  <si>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</si>
  <si>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</si>
  <si>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</si>
  <si>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</si>
  <si>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</si>
  <si>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</si>
  <si>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</si>
  <si>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</si>
  <si>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</si>
  <si>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</si>
  <si>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</si>
  <si>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</si>
  <si>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</si>
  <si>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</si>
  <si>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</si>
  <si>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</si>
  <si>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</si>
  <si>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</si>
  <si>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</si>
  <si>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</si>
  <si>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</si>
  <si>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</si>
  <si>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</si>
  <si>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</si>
  <si>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</si>
  <si>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</si>
  <si>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</si>
  <si>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</si>
  <si>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</si>
  <si>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</si>
  <si>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</si>
  <si>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</si>
  <si>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</si>
  <si>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</si>
  <si>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</si>
  <si>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</si>
  <si>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</si>
  <si>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</si>
  <si>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</si>
  <si>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</si>
  <si>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</si>
  <si>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</si>
  <si>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</si>
  <si>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</si>
  <si>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</si>
  <si>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</si>
  <si>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</si>
  <si>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</si>
  <si>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</si>
  <si>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</si>
  <si>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</si>
  <si>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</si>
  <si>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</si>
  <si>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</si>
  <si>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</si>
  <si>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</si>
  <si>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</si>
  <si>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</si>
  <si>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</si>
  <si>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</si>
  <si>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</si>
  <si>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</si>
  <si>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</si>
  <si>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</si>
  <si>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</si>
  <si>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</si>
  <si>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</si>
  <si>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</si>
  <si>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</si>
  <si>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</si>
  <si>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</si>
  <si>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</si>
  <si>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</si>
  <si>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</si>
  <si>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</si>
  <si>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</si>
  <si>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</si>
  <si>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</si>
  <si>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</si>
  <si>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</si>
  <si>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</si>
  <si>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</si>
  <si>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</si>
  <si>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</si>
  <si>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</si>
  <si>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</si>
  <si>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</si>
  <si>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</si>
  <si>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</si>
  <si>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</si>
  <si>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</si>
  <si>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</si>
  <si>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</si>
  <si>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</si>
  <si>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</si>
  <si>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</si>
  <si>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</si>
  <si>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</si>
  <si>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</si>
  <si>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</si>
  <si>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</si>
  <si>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</si>
  <si>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</si>
  <si>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</si>
  <si>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</si>
  <si>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</si>
  <si>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</si>
  <si>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</si>
  <si>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</si>
  <si>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</si>
  <si>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</si>
  <si>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</si>
  <si>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</si>
  <si>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</si>
  <si>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</si>
  <si>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</si>
  <si>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</si>
  <si>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</si>
  <si>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</si>
  <si>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</si>
  <si>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</si>
  <si>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</si>
  <si>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</si>
  <si>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</si>
  <si>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</si>
  <si>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</si>
  <si>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</si>
  <si>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</si>
  <si>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</si>
  <si>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</si>
  <si>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</si>
  <si>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</si>
  <si>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</si>
  <si>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</si>
  <si>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</si>
  <si>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</si>
  <si>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</si>
  <si>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</si>
  <si>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</si>
  <si>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</si>
  <si>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</si>
  <si>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</si>
  <si>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</si>
  <si>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</si>
  <si>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</si>
  <si>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</si>
  <si>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</si>
  <si>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</si>
  <si>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</si>
  <si>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</si>
  <si>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</si>
  <si>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</si>
  <si>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</si>
  <si>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</si>
  <si>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</si>
  <si>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</si>
  <si>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</si>
  <si>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</si>
  <si>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</si>
  <si>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</si>
  <si>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</si>
  <si>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</si>
  <si>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</si>
  <si>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</si>
  <si>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</si>
  <si>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</si>
  <si>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</si>
  <si>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</si>
  <si>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</si>
  <si>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</si>
  <si>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</si>
  <si>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</si>
  <si>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</si>
  <si>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</si>
  <si>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</si>
  <si>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</si>
  <si>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</si>
  <si>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</si>
  <si>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</si>
  <si>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</si>
  <si>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</si>
  <si>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</si>
  <si>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</si>
  <si>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</si>
  <si>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</si>
  <si>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</si>
  <si>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</si>
  <si>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</si>
  <si>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</si>
  <si>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</si>
  <si>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</si>
  <si>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</si>
  <si>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</si>
  <si>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</si>
  <si>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</si>
  <si>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</si>
  <si>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</si>
  <si>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</si>
  <si>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</si>
  <si>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</si>
  <si>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</si>
  <si>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</si>
  <si>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</si>
  <si>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</si>
  <si>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</si>
  <si>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</si>
  <si>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</si>
  <si>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</si>
  <si>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</si>
  <si>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</si>
  <si>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</si>
  <si>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</si>
  <si>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</si>
  <si>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</si>
  <si>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</si>
  <si>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</si>
  <si>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</si>
  <si>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</si>
  <si>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</si>
  <si>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</si>
  <si>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</si>
  <si>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</si>
  <si>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</si>
  <si>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</si>
  <si>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</si>
  <si>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</si>
  <si>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</si>
  <si>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</si>
  <si>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</si>
  <si>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</si>
  <si>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</si>
  <si>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</si>
  <si>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</si>
  <si>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</si>
  <si>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</si>
  <si>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</si>
  <si>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</si>
  <si>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</si>
  <si>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</si>
  <si>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</si>
  <si>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</si>
  <si>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</si>
  <si>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</si>
  <si>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</si>
  <si>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</si>
  <si>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</si>
  <si>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</si>
  <si>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</si>
  <si>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</si>
  <si>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</si>
  <si>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</si>
  <si>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</si>
  <si>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</si>
  <si>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</si>
  <si>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</si>
  <si>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</si>
  <si>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</si>
  <si>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</si>
  <si>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</si>
  <si>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</si>
  <si>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</si>
  <si>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</si>
  <si>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</si>
  <si>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</si>
  <si>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</si>
  <si>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</si>
  <si>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</si>
  <si>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</si>
  <si>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</si>
  <si>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</si>
  <si>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</si>
  <si>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</si>
  <si>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</si>
  <si>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</si>
  <si>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</si>
  <si>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</si>
  <si>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</si>
  <si>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</si>
  <si>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</si>
  <si>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</si>
  <si>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</si>
  <si>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</si>
  <si>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</si>
  <si>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</si>
  <si>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</si>
  <si>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</si>
  <si>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</si>
  <si>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</si>
  <si>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</si>
  <si>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</si>
  <si>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</si>
  <si>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</si>
  <si>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</si>
  <si>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</si>
  <si>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</si>
  <si>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</si>
  <si>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</si>
  <si>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</si>
  <si>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</si>
  <si>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</si>
  <si>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</si>
  <si>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</si>
  <si>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</si>
  <si>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</si>
  <si>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</si>
  <si>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</si>
  <si>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</si>
  <si>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</si>
  <si>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</si>
  <si>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</si>
  <si>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</si>
  <si>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</si>
  <si>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</si>
  <si>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</si>
  <si>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</si>
  <si>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</si>
  <si>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</si>
  <si>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</si>
  <si>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</si>
  <si>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</si>
  <si>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</si>
  <si>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</si>
  <si>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</si>
  <si>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</si>
  <si>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</si>
  <si>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</si>
  <si>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</si>
  <si>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</si>
  <si>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</si>
  <si>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</si>
  <si>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</si>
  <si>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</si>
  <si>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</si>
  <si>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</si>
  <si>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</si>
  <si>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</si>
  <si>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</si>
  <si>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</si>
  <si>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</si>
  <si>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</si>
  <si>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</si>
  <si>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</si>
  <si>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</si>
  <si>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</si>
  <si>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</si>
  <si>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</si>
  <si>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</si>
  <si>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</si>
  <si>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</si>
  <si>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</si>
  <si>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</si>
  <si>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</si>
  <si>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</si>
  <si>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</si>
  <si>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</si>
  <si>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</si>
  <si>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</si>
  <si>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</si>
  <si>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</si>
  <si>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</si>
  <si>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</si>
  <si>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</si>
  <si>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</si>
  <si>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</si>
  <si>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</si>
  <si>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</si>
  <si>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</si>
  <si>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</si>
  <si>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</si>
  <si>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</si>
  <si>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</si>
  <si>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</si>
  <si>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</si>
  <si>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</si>
  <si>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</si>
  <si>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</si>
  <si>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</si>
  <si>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</si>
  <si>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</si>
  <si>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</si>
  <si>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</si>
  <si>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</si>
  <si>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</si>
  <si>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</si>
  <si>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</si>
  <si>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</si>
  <si>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</si>
  <si>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</si>
  <si>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</si>
  <si>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</si>
  <si>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</si>
  <si>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</si>
  <si>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</si>
  <si>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</si>
  <si>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</si>
  <si>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</si>
  <si>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</si>
  <si>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</si>
  <si>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</si>
  <si>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</si>
  <si>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</si>
  <si>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</si>
  <si>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</si>
  <si>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</si>
  <si>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</si>
  <si>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</si>
  <si>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</si>
  <si>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</si>
  <si>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</si>
  <si>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</si>
  <si>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</si>
  <si>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</si>
  <si>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</si>
  <si>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</si>
  <si>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</si>
  <si>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</si>
  <si>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</si>
  <si>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</si>
  <si>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</si>
  <si>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</si>
  <si>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</si>
  <si>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</si>
  <si>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</si>
  <si>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</si>
  <si>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</si>
  <si>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</si>
  <si>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</si>
  <si>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</si>
  <si>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</si>
  <si>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</si>
  <si>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</si>
  <si>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</si>
  <si>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</si>
  <si>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</si>
  <si>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</si>
  <si>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</si>
  <si>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</si>
  <si>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</si>
  <si>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</si>
  <si>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</si>
  <si>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</si>
  <si>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</si>
  <si>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</si>
  <si>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</si>
  <si>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</si>
  <si>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</si>
  <si>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</si>
  <si>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</si>
  <si>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</si>
  <si>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</si>
  <si>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</si>
  <si>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</si>
  <si>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</si>
  <si>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</si>
  <si>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</si>
  <si>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</si>
  <si>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</si>
  <si>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</si>
  <si>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</si>
  <si>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</si>
  <si>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</si>
  <si>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</si>
  <si>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</si>
  <si>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</si>
  <si>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</si>
  <si>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</si>
  <si>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</si>
  <si>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</si>
  <si>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</si>
  <si>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</si>
  <si>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</si>
  <si>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</si>
  <si>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</si>
  <si>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</si>
  <si>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</si>
  <si>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</si>
  <si>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</si>
  <si>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</si>
  <si>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</si>
  <si>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</si>
  <si>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</si>
  <si>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</si>
  <si>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</si>
  <si>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</si>
  <si>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</si>
  <si>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</si>
  <si>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</si>
  <si>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</si>
  <si>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</si>
  <si>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</si>
  <si>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</si>
  <si>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</si>
  <si>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</si>
  <si>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</si>
  <si>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</si>
  <si>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</si>
  <si>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</si>
  <si>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</si>
  <si>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</si>
  <si>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</si>
  <si>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</si>
  <si>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</si>
  <si>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</si>
  <si>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</si>
  <si>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</si>
  <si>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</si>
  <si>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</si>
  <si>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</si>
  <si>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</si>
  <si>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</si>
  <si>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</si>
  <si>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</si>
  <si>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</si>
  <si>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</si>
  <si>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</si>
  <si>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</si>
  <si>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</si>
  <si>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</si>
  <si>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</si>
  <si>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</si>
  <si>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</si>
  <si>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</si>
  <si>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</si>
  <si>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</si>
  <si>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</si>
  <si>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</si>
  <si>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</si>
  <si>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</si>
  <si>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</si>
  <si>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</si>
  <si>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</si>
  <si>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</si>
  <si>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</si>
  <si>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</si>
  <si>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</si>
  <si>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</si>
  <si>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</si>
  <si>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</si>
  <si>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</si>
  <si>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</si>
  <si>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</si>
  <si>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</si>
  <si>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</si>
  <si>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</si>
  <si>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</si>
  <si>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</si>
  <si>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</si>
  <si>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</si>
  <si>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</si>
  <si>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</si>
  <si>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</si>
  <si>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</si>
  <si>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</si>
  <si>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</si>
  <si>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</si>
  <si>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</si>
  <si>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</si>
  <si>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</si>
  <si>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</si>
  <si>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</si>
  <si>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</si>
  <si>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</si>
  <si>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</si>
  <si>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</si>
  <si>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</si>
  <si>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</si>
  <si>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</si>
  <si>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</si>
  <si>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</si>
  <si>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</si>
  <si>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</si>
  <si>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</si>
  <si>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</si>
  <si>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</si>
  <si>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</si>
  <si>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</si>
  <si>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</si>
  <si>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</si>
  <si>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</si>
  <si>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</si>
  <si>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</si>
  <si>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</si>
  <si>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</si>
  <si>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</si>
  <si>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</si>
  <si>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</si>
  <si>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</si>
  <si>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</si>
  <si>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</si>
  <si>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</si>
  <si>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</si>
  <si>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</si>
  <si>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</si>
  <si>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</si>
  <si>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</si>
  <si>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</si>
  <si>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</si>
  <si>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</si>
  <si>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</si>
  <si>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</si>
  <si>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</si>
  <si>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</si>
  <si>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</si>
  <si>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</si>
  <si>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</si>
  <si>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</si>
  <si>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</si>
  <si>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</si>
  <si>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</si>
  <si>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</si>
  <si>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</si>
  <si>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</si>
  <si>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</si>
  <si>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</si>
  <si>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</si>
  <si>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</si>
  <si>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</si>
  <si>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</si>
  <si>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</si>
  <si>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</si>
  <si>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</si>
  <si>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</si>
  <si>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</si>
  <si>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</si>
  <si>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</si>
  <si>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</si>
  <si>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</si>
  <si>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</si>
  <si>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</si>
  <si>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</si>
  <si>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</si>
  <si>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</si>
  <si>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</si>
  <si>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</si>
  <si>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</si>
  <si>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</si>
  <si>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</si>
  <si>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</si>
  <si>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</si>
  <si>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</si>
  <si>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</si>
  <si>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</si>
  <si>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</si>
  <si>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</si>
  <si>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</si>
  <si>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</si>
  <si>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</si>
  <si>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</si>
  <si>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</si>
  <si>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</si>
  <si>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</si>
  <si>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</si>
  <si>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</si>
  <si>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</si>
  <si>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</si>
  <si>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</si>
  <si>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</si>
  <si>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</si>
  <si>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</si>
  <si>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</si>
  <si>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</si>
  <si>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</si>
  <si>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</si>
  <si>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</si>
  <si>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</si>
  <si>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</si>
  <si>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</si>
  <si>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</si>
  <si>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</si>
  <si>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</si>
  <si>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</si>
  <si>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</si>
  <si>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</si>
  <si>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</si>
  <si>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</si>
  <si>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</si>
  <si>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</si>
  <si>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</si>
  <si>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</si>
  <si>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</si>
  <si>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</si>
  <si>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</si>
  <si>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</si>
  <si>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</si>
  <si>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</si>
  <si>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</si>
  <si>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</si>
  <si>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</si>
  <si>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</si>
  <si>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</si>
  <si>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</si>
  <si>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</si>
  <si>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</si>
  <si>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</si>
  <si>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</si>
  <si>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</si>
  <si>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</si>
  <si>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</si>
  <si>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</si>
  <si>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</si>
  <si>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</si>
  <si>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</si>
  <si>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</si>
  <si>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</si>
  <si>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</si>
  <si>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</si>
  <si>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</si>
  <si>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</si>
  <si>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</si>
  <si>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</si>
  <si>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</si>
  <si>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</si>
  <si>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</si>
  <si>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</si>
  <si>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</si>
  <si>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</si>
  <si>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</si>
  <si>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</si>
  <si>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</si>
  <si>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</si>
  <si>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</si>
  <si>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</si>
  <si>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</si>
  <si>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</si>
  <si>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</si>
  <si>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</si>
  <si>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</si>
  <si>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</si>
  <si>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</si>
  <si>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</si>
  <si>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</si>
  <si>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</si>
  <si>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</si>
  <si>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</si>
  <si>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</si>
  <si>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</si>
  <si>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</si>
  <si>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</si>
  <si>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</si>
  <si>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</si>
  <si>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</si>
  <si>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</si>
  <si>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</si>
  <si>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</si>
  <si>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</si>
  <si>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</si>
  <si>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</si>
  <si>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</si>
  <si>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</si>
  <si>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</si>
  <si>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</si>
  <si>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</si>
  <si>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</si>
  <si>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</si>
  <si>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</si>
  <si>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</si>
  <si>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</si>
  <si>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</si>
  <si>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</si>
  <si>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</si>
  <si>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</si>
  <si>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</si>
  <si>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</si>
  <si>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</si>
  <si>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</si>
  <si>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</si>
  <si>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</si>
  <si>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</si>
  <si>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</si>
  <si>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</si>
  <si>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</si>
  <si>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</si>
  <si>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</si>
  <si>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</si>
  <si>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</si>
  <si>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</si>
  <si>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</si>
  <si>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</si>
  <si>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</si>
  <si>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</si>
  <si>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</si>
  <si>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</si>
  <si>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</si>
  <si>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</si>
  <si>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</si>
  <si>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</si>
  <si>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</si>
  <si>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</si>
  <si>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</si>
  <si>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</si>
  <si>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</si>
  <si>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</si>
  <si>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</si>
  <si>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</si>
  <si>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</si>
  <si>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</si>
  <si>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</si>
  <si>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</si>
  <si>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</si>
  <si>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</si>
  <si>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</si>
  <si>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</si>
  <si>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</si>
  <si>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</si>
  <si>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</si>
  <si>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</si>
  <si>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</si>
  <si>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</si>
  <si>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</si>
  <si>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</si>
  <si>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</si>
  <si>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</si>
  <si>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</si>
  <si>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</si>
  <si>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</si>
  <si>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</si>
  <si>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</si>
  <si>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</si>
  <si>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</si>
  <si>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</si>
  <si>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</si>
  <si>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</si>
  <si>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</si>
  <si>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</si>
  <si>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</si>
  <si>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</si>
  <si>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</si>
  <si>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</si>
  <si>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</si>
  <si>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</si>
  <si>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</si>
  <si>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</si>
  <si>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</si>
  <si>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</si>
  <si>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</si>
  <si>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</si>
  <si>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</si>
  <si>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</si>
  <si>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</si>
  <si>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</si>
  <si>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</si>
  <si>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</si>
  <si>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</si>
  <si>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</si>
  <si>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</si>
  <si>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</si>
  <si>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</si>
  <si>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</si>
  <si>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</si>
  <si>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</si>
  <si>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</si>
  <si>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</si>
  <si>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</si>
  <si>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</si>
  <si>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</si>
  <si>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</si>
  <si>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</si>
  <si>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</si>
  <si>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</si>
  <si>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</si>
  <si>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</si>
  <si>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</si>
  <si>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</si>
  <si>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</si>
  <si>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</si>
  <si>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</si>
  <si>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</si>
  <si>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</si>
  <si>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</si>
  <si>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</si>
  <si>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</si>
  <si>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</si>
  <si>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</si>
  <si>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</si>
  <si>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</si>
  <si>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</si>
  <si>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</si>
  <si>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</si>
  <si>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</si>
  <si>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</si>
  <si>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</si>
  <si>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</si>
  <si>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</si>
  <si>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</si>
  <si>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</si>
  <si>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</si>
  <si>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</si>
  <si>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</si>
  <si>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</si>
  <si>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</si>
  <si>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</si>
  <si>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</si>
  <si>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</si>
  <si>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</si>
  <si>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</si>
  <si>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</si>
  <si>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</si>
  <si>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</si>
  <si>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</si>
  <si>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</si>
  <si>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</si>
  <si>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</si>
  <si>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</si>
  <si>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</si>
  <si>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</si>
  <si>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</si>
  <si>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</si>
  <si>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</si>
  <si>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</si>
  <si>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</si>
  <si>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</si>
  <si>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</si>
  <si>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</si>
  <si>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</si>
  <si>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</si>
  <si>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</si>
  <si>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</si>
  <si>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</si>
  <si>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</si>
  <si>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</si>
  <si>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</si>
  <si>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</si>
  <si>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</si>
  <si>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</si>
  <si>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</si>
  <si>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</si>
  <si>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</si>
  <si>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</si>
  <si>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</si>
  <si>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</si>
  <si>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</si>
  <si>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</si>
  <si>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</si>
  <si>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</si>
  <si>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</si>
  <si>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</si>
  <si>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</si>
  <si>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</si>
  <si>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</si>
  <si>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</si>
  <si>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</si>
  <si>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</si>
  <si>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</si>
  <si>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</si>
  <si>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</si>
  <si>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</si>
  <si>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</si>
  <si>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</si>
  <si>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</si>
  <si>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</si>
  <si>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</si>
  <si>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</si>
  <si>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</si>
  <si>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</si>
  <si>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</si>
  <si>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</si>
  <si>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</si>
  <si>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</si>
  <si>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</si>
  <si>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</si>
  <si>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</si>
  <si>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</si>
  <si>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</si>
  <si>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</si>
  <si>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</si>
  <si>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</si>
  <si>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</si>
  <si>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</si>
  <si>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</si>
  <si>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</si>
  <si>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</si>
  <si>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</si>
  <si>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</si>
  <si>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</si>
  <si>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</si>
  <si>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</si>
  <si>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</si>
  <si>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</si>
  <si>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</si>
  <si>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</si>
  <si>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</si>
  <si>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</si>
  <si>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</si>
  <si>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</si>
  <si>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</si>
  <si>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</si>
  <si>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</si>
  <si>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</si>
  <si>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</si>
  <si>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</si>
  <si>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</si>
  <si>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</si>
  <si>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</si>
  <si>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</si>
  <si>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</si>
  <si>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</si>
  <si>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</si>
  <si>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</si>
  <si>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</si>
  <si>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</si>
  <si>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</si>
  <si>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</si>
  <si>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</si>
  <si>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</si>
  <si>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</si>
  <si>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</si>
  <si>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</si>
  <si>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</si>
  <si>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</si>
  <si>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</si>
  <si>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</si>
  <si>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</si>
  <si>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</si>
  <si>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</si>
  <si>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</si>
  <si>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</si>
  <si>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</si>
  <si>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</si>
  <si>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</si>
  <si>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</si>
  <si>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</si>
  <si>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</si>
  <si>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</si>
  <si>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</si>
  <si>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</si>
  <si>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</si>
  <si>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</si>
  <si>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</si>
  <si>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</si>
  <si>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</si>
  <si>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</si>
  <si>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</si>
  <si>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</si>
  <si>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</si>
  <si>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</si>
  <si>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</si>
  <si>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</si>
  <si>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</si>
  <si>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</si>
  <si>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</si>
  <si>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</si>
  <si>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</si>
  <si>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</si>
  <si>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</si>
  <si>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</si>
  <si>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</si>
  <si>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</si>
  <si>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</si>
  <si>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</si>
  <si>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</si>
  <si>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</si>
  <si>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</si>
  <si>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</si>
  <si>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</si>
  <si>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</si>
  <si>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</si>
  <si>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</si>
  <si>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</si>
  <si>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</si>
  <si>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</si>
  <si>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</si>
  <si>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</si>
  <si>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</si>
  <si>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</si>
  <si>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</si>
  <si>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</si>
  <si>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</si>
  <si>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</si>
  <si>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</si>
  <si>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</si>
  <si>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</si>
  <si>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</si>
  <si>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</si>
  <si>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</si>
  <si>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</si>
  <si>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</si>
  <si>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</si>
  <si>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</si>
  <si>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</si>
  <si>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</si>
  <si>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</si>
  <si>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</si>
  <si>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</si>
  <si>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</si>
  <si>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</si>
  <si>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</si>
  <si>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</si>
  <si>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</si>
  <si>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</si>
  <si>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</si>
  <si>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</si>
  <si>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</si>
  <si>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</si>
  <si>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</si>
  <si>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</si>
  <si>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</si>
  <si>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</si>
  <si>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</si>
  <si>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</si>
  <si>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</si>
  <si>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</si>
  <si>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</si>
  <si>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</si>
  <si>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</si>
  <si>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</si>
  <si>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</si>
  <si>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</si>
  <si>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</si>
  <si>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</si>
  <si>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</si>
  <si>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</si>
  <si>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</si>
  <si>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</si>
  <si>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</si>
  <si>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</si>
  <si>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</si>
  <si>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</si>
  <si>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</si>
  <si>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</si>
  <si>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</si>
  <si>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</si>
  <si>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</si>
  <si>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</si>
  <si>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</si>
  <si>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</si>
  <si>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</si>
  <si>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</si>
  <si>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</si>
  <si>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</si>
  <si>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</si>
  <si>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</si>
  <si>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</si>
  <si>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</si>
  <si>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</si>
  <si>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</si>
  <si>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</si>
  <si>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</si>
  <si>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</si>
  <si>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</si>
  <si>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</si>
  <si>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</si>
  <si>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</si>
  <si>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</si>
  <si>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</si>
  <si>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</si>
  <si>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</si>
  <si>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</si>
  <si>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</si>
  <si>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</si>
  <si>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</si>
  <si>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</si>
  <si>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</si>
  <si>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</si>
  <si>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</si>
  <si>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</si>
  <si>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</si>
  <si>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</si>
  <si>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</si>
  <si>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</si>
  <si>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</si>
  <si>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</si>
  <si>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</si>
  <si>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</si>
  <si>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</si>
  <si>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</si>
  <si>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</si>
  <si>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</si>
  <si>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</si>
  <si>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</si>
  <si>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</si>
  <si>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</si>
  <si>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</si>
  <si>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</si>
  <si>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</si>
  <si>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</si>
  <si>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</si>
  <si>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</si>
  <si>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</si>
  <si>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</si>
  <si>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</si>
  <si>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</si>
  <si>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</si>
  <si>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</si>
  <si>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</si>
  <si>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</si>
  <si>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</si>
  <si>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</si>
  <si>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</si>
  <si>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</si>
  <si>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</si>
  <si>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</si>
  <si>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</si>
  <si>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</si>
  <si>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</si>
  <si>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</si>
  <si>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</si>
  <si>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</si>
  <si>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</si>
  <si>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</si>
  <si>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</si>
  <si>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</si>
  <si>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</si>
  <si>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</si>
  <si>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</si>
  <si>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</si>
  <si>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</si>
  <si>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</si>
  <si>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</si>
  <si>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</si>
  <si>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</si>
  <si>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</si>
  <si>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</si>
  <si>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</si>
  <si>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</si>
  <si>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</si>
  <si>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</si>
  <si>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</si>
  <si>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</si>
  <si>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</si>
  <si>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</si>
  <si>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</si>
  <si>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</si>
  <si>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</si>
  <si>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</si>
  <si>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</si>
  <si>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</si>
  <si>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</si>
  <si>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</si>
  <si>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</si>
  <si>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</si>
  <si>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</si>
  <si>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</si>
  <si>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</si>
  <si>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</si>
  <si>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</si>
  <si>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</si>
  <si>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</si>
  <si>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</si>
  <si>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</si>
  <si>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</si>
  <si>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</si>
  <si>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</si>
  <si>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</si>
  <si>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</si>
  <si>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</si>
  <si>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</si>
  <si>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</si>
  <si>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</si>
  <si>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</si>
  <si>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</si>
  <si>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</si>
  <si>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</si>
  <si>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</si>
  <si>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</si>
  <si>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</si>
  <si>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</si>
  <si>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</si>
  <si>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</si>
  <si>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</si>
  <si>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</si>
  <si>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</si>
  <si>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</si>
  <si>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</si>
  <si>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</si>
  <si>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</si>
  <si>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</si>
  <si>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</si>
  <si>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</si>
  <si>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</si>
  <si>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</si>
  <si>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</si>
  <si>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</si>
  <si>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</si>
  <si>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</si>
  <si>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</si>
  <si>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</si>
  <si>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</si>
  <si>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</si>
  <si>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</si>
  <si>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</si>
  <si>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</si>
  <si>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</si>
  <si>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</si>
  <si>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</si>
  <si>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</si>
  <si>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</si>
  <si>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</si>
  <si>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</si>
  <si>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</si>
  <si>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</si>
  <si>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</si>
  <si>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</si>
  <si>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</si>
  <si>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</si>
  <si>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</si>
  <si>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</si>
  <si>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</si>
  <si>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</si>
  <si>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</si>
  <si>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</si>
  <si>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</si>
  <si>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</si>
  <si>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</si>
  <si>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</si>
  <si>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</si>
  <si>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</si>
  <si>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</si>
  <si>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</si>
  <si>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</si>
  <si>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</si>
  <si>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</si>
  <si>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</si>
  <si>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</si>
  <si>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</si>
  <si>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</si>
  <si>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</si>
  <si>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</si>
  <si>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</si>
  <si>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</si>
  <si>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</si>
  <si>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</si>
  <si>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</si>
  <si>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</si>
  <si>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</si>
  <si>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</si>
  <si>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</si>
  <si>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</si>
  <si>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</si>
  <si>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</si>
  <si>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</si>
  <si>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</si>
  <si>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</si>
  <si>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</si>
  <si>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</si>
  <si>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</si>
  <si>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</si>
  <si>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</si>
  <si>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</si>
  <si>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</si>
  <si>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</si>
  <si>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</si>
  <si>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</si>
  <si>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</si>
  <si>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</si>
  <si>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</si>
  <si>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</si>
  <si>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</si>
  <si>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</si>
  <si>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</si>
  <si>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</si>
  <si>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</si>
  <si>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</si>
  <si>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</si>
  <si>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</si>
  <si>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</si>
  <si>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</si>
  <si>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</si>
  <si>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</si>
  <si>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</si>
  <si>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</si>
  <si>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</si>
  <si>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</si>
  <si>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</si>
  <si>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</si>
  <si>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</si>
  <si>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</si>
  <si>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</si>
  <si>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</si>
  <si>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</si>
  <si>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</si>
  <si>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</si>
  <si>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</si>
  <si>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</si>
  <si>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</si>
  <si>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</si>
  <si>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</si>
  <si>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</si>
  <si>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</si>
  <si>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</si>
  <si>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</si>
  <si>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</si>
  <si>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</si>
  <si>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</si>
  <si>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</si>
  <si>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</si>
  <si>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</si>
  <si>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</si>
  <si>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</si>
  <si>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</si>
  <si>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</si>
  <si>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</si>
  <si>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</si>
  <si>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</si>
  <si>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</si>
  <si>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</si>
  <si>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</si>
  <si>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</si>
  <si>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</si>
  <si>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</si>
  <si>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</si>
  <si>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</si>
  <si>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</si>
  <si>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</si>
  <si>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</si>
  <si>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</si>
  <si>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</si>
  <si>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</si>
  <si>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</si>
  <si>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</si>
  <si>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</si>
  <si>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</si>
  <si>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</si>
  <si>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</si>
  <si>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</si>
  <si>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</si>
  <si>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</si>
  <si>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</si>
  <si>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</si>
  <si>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</si>
  <si>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</si>
  <si>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</si>
  <si>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</si>
  <si>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</si>
  <si>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</si>
  <si>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</si>
  <si>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</si>
  <si>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</si>
  <si>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</si>
  <si>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</si>
  <si>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</si>
  <si>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</si>
  <si>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</si>
  <si>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</si>
  <si>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</si>
  <si>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</si>
  <si>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</si>
  <si>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</si>
  <si>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</si>
  <si>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</si>
  <si>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</si>
  <si>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</si>
  <si>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</si>
  <si>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</si>
  <si>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</si>
  <si>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</si>
  <si>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</si>
  <si>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</si>
  <si>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</si>
  <si>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</si>
  <si>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</si>
  <si>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</si>
  <si>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</si>
  <si>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</si>
  <si>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</si>
  <si>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</si>
  <si>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</si>
  <si>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</si>
  <si>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</si>
  <si>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</si>
  <si>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</si>
  <si>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</si>
  <si>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</si>
  <si>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</si>
  <si>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</si>
  <si>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</si>
  <si>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</si>
  <si>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</si>
  <si>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</si>
  <si>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</si>
  <si>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</si>
  <si>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</si>
  <si>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</si>
  <si>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</si>
  <si>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</si>
  <si>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</si>
  <si>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</si>
  <si>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</si>
  <si>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</si>
  <si>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</si>
  <si>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</si>
  <si>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</si>
  <si>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</si>
  <si>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</si>
  <si>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</si>
  <si>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</si>
  <si>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</si>
  <si>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</si>
  <si>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</si>
  <si>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</si>
  <si>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</si>
  <si>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</si>
  <si>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</si>
  <si>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</si>
  <si>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</si>
  <si>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</si>
  <si>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</si>
  <si>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</si>
  <si>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</si>
  <si>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</si>
  <si>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</si>
  <si>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</si>
  <si>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</si>
  <si>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</si>
  <si>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</si>
  <si>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</si>
  <si>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</si>
  <si>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</si>
  <si>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</si>
  <si>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</si>
  <si>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</si>
  <si>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</si>
  <si>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</si>
  <si>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</si>
  <si>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</si>
  <si>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</si>
  <si>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</si>
  <si>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</si>
  <si>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</si>
  <si>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</si>
  <si>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</si>
  <si>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</si>
  <si>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</si>
  <si>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</si>
  <si>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</si>
  <si>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</si>
  <si>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</si>
  <si>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</si>
  <si>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</si>
  <si>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</si>
  <si>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</si>
  <si>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</si>
  <si>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</si>
  <si>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</si>
  <si>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</si>
  <si>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</si>
  <si>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</si>
  <si>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</si>
  <si>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</si>
  <si>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</si>
  <si>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</si>
  <si>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</si>
  <si>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</si>
  <si>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</si>
  <si>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</si>
  <si>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</si>
  <si>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</si>
  <si>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</si>
  <si>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</si>
  <si>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</si>
  <si>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</si>
  <si>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</si>
  <si>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</si>
  <si>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</si>
  <si>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</si>
  <si>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</si>
  <si>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</si>
  <si>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</si>
  <si>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</si>
  <si>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</si>
  <si>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</si>
  <si>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</si>
  <si>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</si>
  <si>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</si>
  <si>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</si>
  <si>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</si>
  <si>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</si>
  <si>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</si>
  <si>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</si>
  <si>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</si>
  <si>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</si>
  <si>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</si>
  <si>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</si>
  <si>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</si>
  <si>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</si>
  <si>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</si>
  <si>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</si>
  <si>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</si>
  <si>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</si>
  <si>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</si>
  <si>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</si>
  <si>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</si>
  <si>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</si>
  <si>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</si>
  <si>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</si>
  <si>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</si>
  <si>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</si>
  <si>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</si>
  <si>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</si>
  <si>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</si>
  <si>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</si>
  <si>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</si>
  <si>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</si>
  <si>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</si>
  <si>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</si>
  <si>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</si>
  <si>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</si>
  <si>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</si>
  <si>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</si>
  <si>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</si>
  <si>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</si>
  <si>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</si>
  <si>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</si>
  <si>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</si>
  <si>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</si>
  <si>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</si>
  <si>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</si>
  <si>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</si>
  <si>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</si>
  <si>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</si>
  <si>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</si>
  <si>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</si>
  <si>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</si>
  <si>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</si>
  <si>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</si>
  <si>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</si>
  <si>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</si>
  <si>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</si>
  <si>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</si>
  <si>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</si>
  <si>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</si>
  <si>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</si>
  <si>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</si>
  <si>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</si>
  <si>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</si>
  <si>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</si>
  <si>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</si>
  <si>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</si>
  <si>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</si>
  <si>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</si>
  <si>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</si>
  <si>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</si>
  <si>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</si>
  <si>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</si>
  <si>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</si>
  <si>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</si>
  <si>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</si>
  <si>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</si>
  <si>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</si>
  <si>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</si>
  <si>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</si>
  <si>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</si>
  <si>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</si>
  <si>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</si>
  <si>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</si>
  <si>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</si>
  <si>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</si>
  <si>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</si>
  <si>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</si>
  <si>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</si>
  <si>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</si>
  <si>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</si>
  <si>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</si>
  <si>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</si>
  <si>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</si>
  <si>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</si>
  <si>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</si>
  <si>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</si>
  <si>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</si>
  <si>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</si>
  <si>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</si>
  <si>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</si>
  <si>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</si>
  <si>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</si>
  <si>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</si>
  <si>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</si>
  <si>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</si>
  <si>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</si>
  <si>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</si>
  <si>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</si>
  <si>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</si>
  <si>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</si>
  <si>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</si>
  <si>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</si>
  <si>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</si>
  <si>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</si>
  <si>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</si>
  <si>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</si>
  <si>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</si>
  <si>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</si>
  <si>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</si>
  <si>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</si>
  <si>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</si>
  <si>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</si>
  <si>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</si>
  <si>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</si>
  <si>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</si>
  <si>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</si>
  <si>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</si>
  <si>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</si>
  <si>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</si>
  <si>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</si>
  <si>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</si>
  <si>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</si>
  <si>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</si>
  <si>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</si>
  <si>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</si>
  <si>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</si>
  <si>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</si>
  <si>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</si>
  <si>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</si>
  <si>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</si>
  <si>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</si>
  <si>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</si>
  <si>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</si>
  <si>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</si>
  <si>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</si>
  <si>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</si>
  <si>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</si>
  <si>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</si>
  <si>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</si>
  <si>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</si>
  <si>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</si>
  <si>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</si>
  <si>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</si>
  <si>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</si>
  <si>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</si>
  <si>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</si>
  <si>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</si>
  <si>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</si>
  <si>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</si>
  <si>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</si>
  <si>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</si>
  <si>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</si>
  <si>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</si>
  <si>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</si>
  <si>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</si>
  <si>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</si>
  <si>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</si>
  <si>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</si>
  <si>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</si>
  <si>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</si>
  <si>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</si>
  <si>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</si>
  <si>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</si>
  <si>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</si>
  <si>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</si>
  <si>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</si>
  <si>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</si>
  <si>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</si>
  <si>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</si>
  <si>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</si>
  <si>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</si>
  <si>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</si>
  <si>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</si>
  <si>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</si>
  <si>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</si>
  <si>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</si>
  <si>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</si>
  <si>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</si>
  <si>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</si>
  <si>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</si>
  <si>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</si>
  <si>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</si>
  <si>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</si>
  <si>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</si>
  <si>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</si>
  <si>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</si>
  <si>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</si>
  <si>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</si>
  <si>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</si>
  <si>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</si>
  <si>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</si>
  <si>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</si>
  <si>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</si>
  <si>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</si>
  <si>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</si>
  <si>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</si>
  <si>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</si>
  <si>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</si>
  <si>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</si>
  <si>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</si>
  <si>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</si>
  <si>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</si>
  <si>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</si>
  <si>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</si>
  <si>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</si>
  <si>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</si>
  <si>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</si>
  <si>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</si>
  <si>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</si>
  <si>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</si>
  <si>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</si>
  <si>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</si>
  <si>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</si>
  <si>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</si>
  <si>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</si>
  <si>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</si>
  <si>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</si>
  <si>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</si>
  <si>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</si>
  <si>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</si>
  <si>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</si>
  <si>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</si>
  <si>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</si>
  <si>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</si>
  <si>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</si>
  <si>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</si>
  <si>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</si>
  <si>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</si>
  <si>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</si>
  <si>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</si>
  <si>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</si>
  <si>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</si>
  <si>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</si>
  <si>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</si>
  <si>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</si>
  <si>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</si>
  <si>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</si>
  <si>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</si>
  <si>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</si>
  <si>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</si>
  <si>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</si>
  <si>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</si>
  <si>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</si>
  <si>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</si>
  <si>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</si>
  <si>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</si>
  <si>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</si>
  <si>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</si>
  <si>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</si>
  <si>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</si>
  <si>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</si>
  <si>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</si>
  <si>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</si>
  <si>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</si>
  <si>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</si>
  <si>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</si>
  <si>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</si>
  <si>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</si>
  <si>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</si>
  <si>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</si>
  <si>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</si>
  <si>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</si>
  <si>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</si>
  <si>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</si>
  <si>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</si>
  <si>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</si>
  <si>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</si>
  <si>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</si>
  <si>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</si>
  <si>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</si>
  <si>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</si>
  <si>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</si>
  <si>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</si>
  <si>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</si>
  <si>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</si>
  <si>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</si>
  <si>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</si>
  <si>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</si>
  <si>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</si>
  <si>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</si>
  <si>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</si>
  <si>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</si>
  <si>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</si>
  <si>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</si>
  <si>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</si>
  <si>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</si>
  <si>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</si>
  <si>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</si>
  <si>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</si>
  <si>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</si>
  <si>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</si>
  <si>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</si>
  <si>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</si>
  <si>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</si>
  <si>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</si>
  <si>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</si>
  <si>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</si>
  <si>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</si>
  <si>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</si>
  <si>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</si>
  <si>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</si>
  <si>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</si>
  <si>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</si>
  <si>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</si>
  <si>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</si>
  <si>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</si>
  <si>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</si>
  <si>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</si>
  <si>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</si>
  <si>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</si>
  <si>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</si>
  <si>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</si>
  <si>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</si>
  <si>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</si>
  <si>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</si>
  <si>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</si>
  <si>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</si>
  <si>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</si>
  <si>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</si>
  <si>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</si>
  <si>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</si>
  <si>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</si>
  <si>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</si>
  <si>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</si>
  <si>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</si>
  <si>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</si>
  <si>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</si>
  <si>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</si>
  <si>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</si>
  <si>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</si>
  <si>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</si>
  <si>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</si>
  <si>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</si>
  <si>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</si>
  <si>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</si>
  <si>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</si>
  <si>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</si>
  <si>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</si>
  <si>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</si>
  <si>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</si>
  <si>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</si>
  <si>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</si>
  <si>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</si>
  <si>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</si>
  <si>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</si>
  <si>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</si>
  <si>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</si>
  <si>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</si>
  <si>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</si>
  <si>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</si>
  <si>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</si>
  <si>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</si>
  <si>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</si>
  <si>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</si>
  <si>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</si>
  <si>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</si>
  <si>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</si>
  <si>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</si>
  <si>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</si>
  <si>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</si>
  <si>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</si>
  <si>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</si>
  <si>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</si>
  <si>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</si>
  <si>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</si>
  <si>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</si>
  <si>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</si>
  <si>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</si>
  <si>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</si>
  <si>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</si>
  <si>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</si>
  <si>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</si>
  <si>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</si>
  <si>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</si>
  <si>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</si>
  <si>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</si>
  <si>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</si>
  <si>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</si>
  <si>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</si>
  <si>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</si>
  <si>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</si>
  <si>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</si>
  <si>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</si>
  <si>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</si>
  <si>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</si>
  <si>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</si>
  <si>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</si>
  <si>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</si>
  <si>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</si>
  <si>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</si>
  <si>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</si>
  <si>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</si>
  <si>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</si>
  <si>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</si>
  <si>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</si>
  <si>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</si>
  <si>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</si>
  <si>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</si>
  <si>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</si>
  <si>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</si>
  <si>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</si>
  <si>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</si>
  <si>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</si>
  <si>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</si>
  <si>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</si>
  <si>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</si>
  <si>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</si>
  <si>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</si>
  <si>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</si>
  <si>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</si>
  <si>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</si>
  <si>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</si>
  <si>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</si>
  <si>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</si>
  <si>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</si>
  <si>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</si>
  <si>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</si>
  <si>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</si>
  <si>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</si>
  <si>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</si>
  <si>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</si>
  <si>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</si>
  <si>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</si>
  <si>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</si>
  <si>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</si>
  <si>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</si>
  <si>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</si>
  <si>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</si>
  <si>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</si>
  <si>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</si>
  <si>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</si>
  <si>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</si>
  <si>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</si>
  <si>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</si>
  <si>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</si>
  <si>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</si>
  <si>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</si>
  <si>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</si>
  <si>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</si>
  <si>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</si>
  <si>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</si>
  <si>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</si>
  <si>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</si>
  <si>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</si>
  <si>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</si>
  <si>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</si>
  <si>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</si>
  <si>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</si>
  <si>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</si>
  <si>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</si>
  <si>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</si>
  <si>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</si>
  <si>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</si>
  <si>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</si>
  <si>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</si>
  <si>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</si>
  <si>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</si>
  <si>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</si>
  <si>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</si>
  <si>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</si>
  <si>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</si>
  <si>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</si>
  <si>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</si>
  <si>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</si>
  <si>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</si>
  <si>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</si>
  <si>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</si>
  <si>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</si>
  <si>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</si>
  <si>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</si>
  <si>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</si>
  <si>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</si>
  <si>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</si>
  <si>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</si>
  <si>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</si>
  <si>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</si>
  <si>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</si>
  <si>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</si>
  <si>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</si>
  <si>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</si>
  <si>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</si>
  <si>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</si>
  <si>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</si>
  <si>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</si>
  <si>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</si>
  <si>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</si>
  <si>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</si>
  <si>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</si>
  <si>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</si>
  <si>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</si>
  <si>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</si>
  <si>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</si>
  <si>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</si>
  <si>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</si>
  <si>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</si>
  <si>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</si>
  <si>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</si>
  <si>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</si>
  <si>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</si>
  <si>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</si>
  <si>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</si>
  <si>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</si>
  <si>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</si>
  <si>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</si>
  <si>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</si>
  <si>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</si>
  <si>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</si>
  <si>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</si>
  <si>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</si>
  <si>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</si>
  <si>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</si>
  <si>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</si>
  <si>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</si>
  <si>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</si>
  <si>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</si>
  <si>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</si>
  <si>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</si>
  <si>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</si>
  <si>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</si>
  <si>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</si>
  <si>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</si>
  <si>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</si>
  <si>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</si>
  <si>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</si>
  <si>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</si>
  <si>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</si>
  <si>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</si>
  <si>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</si>
  <si>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</si>
  <si>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</si>
  <si>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</si>
  <si>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</si>
  <si>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</si>
  <si>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</si>
  <si>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</si>
  <si>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</si>
  <si>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</si>
  <si>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</si>
  <si>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</si>
  <si>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</si>
  <si>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</si>
  <si>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</si>
  <si>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</si>
  <si>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</si>
  <si>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</si>
  <si>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</si>
  <si>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</si>
  <si>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</si>
  <si>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</si>
  <si>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</si>
  <si>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</si>
  <si>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</si>
  <si>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</si>
  <si>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</si>
  <si>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</si>
  <si>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</si>
  <si>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</si>
  <si>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</si>
  <si>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</si>
  <si>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</si>
  <si>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</si>
  <si>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</si>
  <si>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</si>
  <si>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</si>
  <si>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</si>
  <si>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</si>
  <si>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</si>
  <si>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</si>
  <si>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</si>
  <si>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</si>
  <si>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</si>
  <si>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</si>
  <si>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</si>
  <si>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</si>
  <si>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</si>
  <si>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</si>
  <si>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</si>
  <si>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</si>
  <si>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</si>
  <si>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</si>
  <si>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</si>
  <si>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</si>
  <si>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</si>
  <si>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</si>
  <si>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</si>
  <si>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</si>
  <si>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</si>
  <si>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</si>
  <si>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</si>
  <si>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</si>
  <si>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</si>
  <si>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</si>
  <si>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</si>
  <si>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</si>
  <si>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</si>
  <si>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</si>
  <si>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</si>
  <si>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</si>
  <si>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</si>
  <si>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</si>
  <si>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</si>
  <si>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</si>
  <si>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</si>
  <si>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</si>
  <si>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</si>
  <si>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</si>
  <si>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</si>
  <si>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</si>
  <si>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</si>
  <si>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</si>
  <si>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</si>
  <si>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</si>
  <si>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</si>
  <si>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</si>
  <si>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</si>
  <si>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</si>
  <si>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</si>
  <si>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</si>
  <si>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</si>
  <si>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</si>
  <si>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</si>
  <si>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</si>
  <si>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</si>
  <si>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</si>
  <si>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</si>
  <si>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</si>
  <si>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</si>
  <si>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</si>
  <si>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</si>
  <si>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</si>
  <si>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</si>
  <si>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</si>
  <si>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</si>
  <si>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</si>
  <si>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</si>
  <si>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</si>
  <si>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</si>
  <si>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</si>
  <si>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</si>
  <si>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</si>
  <si>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</si>
  <si>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</si>
  <si>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</si>
  <si>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</si>
  <si>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</si>
  <si>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</si>
  <si>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</si>
  <si>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</si>
  <si>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</si>
  <si>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</si>
  <si>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</si>
  <si>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</si>
  <si>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</si>
  <si>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</si>
  <si>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</si>
  <si>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</si>
  <si>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</si>
  <si>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</si>
  <si>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</si>
  <si>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</si>
  <si>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</si>
  <si>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</si>
  <si>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</si>
  <si>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</si>
  <si>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</si>
  <si>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</si>
  <si>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</si>
  <si>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</si>
  <si>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</si>
  <si>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</si>
  <si>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</si>
  <si>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</si>
  <si>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</si>
  <si>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</si>
  <si>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</si>
  <si>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</si>
  <si>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</si>
  <si>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</si>
  <si>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</si>
  <si>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</si>
  <si>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</si>
  <si>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</si>
  <si>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</si>
  <si>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</si>
  <si>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</si>
  <si>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</si>
  <si>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</si>
  <si>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</si>
  <si>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</si>
  <si>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</si>
  <si>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</si>
  <si>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</si>
  <si>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</si>
  <si>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</si>
  <si>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</si>
  <si>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</si>
  <si>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</si>
  <si>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</si>
  <si>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</si>
  <si>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</si>
  <si>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</si>
  <si>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</si>
  <si>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</si>
  <si>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</si>
  <si>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</si>
  <si>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</si>
  <si>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</si>
  <si>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</si>
  <si>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</si>
  <si>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</si>
  <si>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</si>
  <si>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</si>
  <si>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</si>
  <si>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</si>
  <si>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</si>
  <si>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</si>
  <si>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</si>
  <si>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</si>
  <si>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</si>
  <si>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</si>
  <si>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</si>
  <si>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</si>
  <si>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</si>
  <si>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</si>
  <si>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</si>
  <si>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</si>
  <si>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</si>
  <si>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</si>
  <si>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</si>
  <si>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</si>
  <si>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</si>
  <si>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</si>
  <si>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</si>
  <si>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</si>
  <si>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</si>
  <si>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</si>
  <si>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</si>
  <si>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</si>
  <si>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</si>
  <si>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</si>
  <si>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</si>
  <si>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</si>
  <si>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</si>
  <si>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</si>
  <si>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</si>
  <si>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</si>
  <si>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</si>
  <si>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</si>
  <si>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</si>
  <si>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</si>
  <si>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</si>
  <si>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</si>
  <si>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</si>
  <si>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</si>
  <si>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</si>
  <si>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</si>
  <si>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</si>
  <si>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</si>
  <si>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</si>
  <si>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</si>
  <si>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</si>
  <si>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</si>
  <si>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</si>
  <si>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</si>
  <si>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</si>
  <si>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</si>
  <si>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</si>
  <si>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</si>
  <si>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</si>
  <si>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</si>
  <si>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</si>
  <si>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</si>
  <si>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</si>
  <si>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</si>
  <si>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</si>
  <si>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</si>
  <si>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</si>
  <si>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</si>
  <si>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</si>
  <si>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</si>
  <si>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</si>
  <si>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</si>
  <si>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</si>
  <si>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</si>
  <si>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</si>
  <si>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</si>
  <si>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</si>
  <si>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</si>
  <si>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</si>
  <si>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</si>
  <si>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</si>
  <si>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</si>
  <si>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</si>
  <si>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</si>
  <si>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</si>
  <si>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</si>
  <si>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</si>
  <si>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</si>
  <si>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</si>
  <si>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</si>
  <si>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</si>
  <si>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</si>
  <si>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</si>
  <si>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</si>
  <si>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</si>
  <si>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</si>
  <si>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</si>
  <si>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</si>
  <si>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</si>
  <si>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</si>
  <si>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</si>
  <si>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</si>
  <si>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</si>
  <si>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</si>
  <si>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</si>
  <si>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</si>
  <si>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</si>
  <si>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</si>
  <si>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</si>
  <si>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</si>
  <si>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</si>
  <si>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</si>
  <si>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</si>
  <si>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</si>
  <si>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</si>
  <si>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</si>
  <si>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</si>
  <si>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</si>
  <si>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</si>
  <si>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</si>
  <si>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</si>
  <si>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</si>
  <si>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</si>
  <si>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</si>
  <si>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</si>
  <si>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</si>
  <si>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</si>
  <si>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</si>
  <si>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</si>
  <si>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</si>
  <si>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</si>
  <si>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</si>
  <si>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</si>
  <si>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</si>
  <si>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</si>
  <si>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</si>
  <si>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</si>
  <si>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</si>
  <si>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</si>
  <si>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</si>
  <si>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</si>
  <si>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</si>
  <si>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</si>
  <si>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</si>
  <si>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</si>
  <si>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</si>
  <si>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</si>
  <si>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</si>
  <si>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</si>
  <si>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</si>
  <si>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</si>
  <si>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</si>
  <si>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</si>
  <si>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</si>
  <si>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</si>
  <si>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</si>
  <si>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</si>
  <si>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</si>
  <si>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</si>
  <si>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</si>
  <si>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</si>
  <si>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</si>
  <si>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</si>
  <si>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</si>
  <si>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</si>
  <si>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</si>
  <si>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</si>
  <si>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</si>
  <si>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</si>
  <si>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</si>
  <si>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</si>
  <si>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</si>
  <si>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</si>
  <si>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</si>
  <si>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</si>
  <si>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</si>
  <si>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</si>
  <si>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</si>
  <si>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</si>
  <si>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</si>
  <si>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</si>
  <si>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</si>
  <si>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</si>
  <si>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</si>
  <si>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</si>
  <si>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</si>
  <si>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</si>
  <si>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</si>
  <si>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</si>
  <si>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</si>
  <si>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</si>
  <si>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</si>
  <si>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</si>
  <si>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</si>
  <si>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</si>
  <si>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</si>
  <si>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</si>
  <si>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</si>
  <si>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</si>
  <si>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</si>
  <si>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</si>
  <si>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</si>
  <si>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</si>
  <si>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</si>
  <si>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</si>
  <si>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</si>
  <si>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</si>
  <si>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</si>
  <si>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</si>
  <si>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</si>
  <si>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</si>
  <si>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</si>
  <si>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</si>
  <si>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</si>
  <si>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</si>
  <si>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</si>
  <si>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</si>
  <si>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</si>
  <si>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</si>
  <si>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</si>
  <si>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</si>
  <si>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</si>
  <si>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</si>
  <si>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</si>
  <si>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</si>
  <si>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</si>
  <si>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</si>
  <si>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</si>
  <si>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</si>
  <si>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</si>
  <si>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</si>
  <si>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</si>
  <si>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</si>
  <si>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</si>
  <si>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</si>
  <si>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</si>
  <si>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</si>
  <si>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</si>
  <si>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</si>
  <si>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</si>
  <si>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</si>
  <si>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</si>
  <si>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</si>
  <si>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</si>
  <si>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</si>
  <si>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</si>
  <si>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</si>
  <si>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</si>
  <si>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</si>
  <si>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</si>
  <si>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</si>
  <si>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</si>
  <si>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</si>
  <si>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</si>
  <si>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</si>
  <si>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</si>
  <si>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</si>
  <si>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</si>
  <si>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</si>
  <si>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</si>
  <si>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</si>
  <si>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</si>
  <si>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</si>
  <si>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</si>
  <si>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</si>
  <si>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</si>
  <si>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</si>
  <si>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</si>
  <si>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</si>
  <si>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</si>
  <si>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</si>
  <si>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</si>
  <si>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</si>
  <si>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</si>
  <si>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</si>
  <si>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</si>
  <si>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</si>
  <si>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</si>
  <si>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</si>
  <si>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</si>
  <si>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</si>
  <si>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</si>
  <si>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</si>
  <si>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</si>
  <si>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</si>
  <si>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</si>
  <si>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</si>
  <si>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</si>
  <si>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</si>
  <si>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</si>
  <si>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</si>
  <si>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</si>
  <si>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</si>
  <si>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</si>
  <si>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</si>
  <si>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</si>
  <si>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</si>
  <si>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</si>
  <si>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</si>
  <si>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</si>
  <si>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</si>
  <si>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</si>
  <si>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</si>
  <si>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</si>
  <si>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</si>
  <si>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</si>
  <si>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</si>
  <si>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</si>
  <si>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</si>
  <si>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</si>
  <si>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</si>
  <si>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</si>
  <si>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</si>
  <si>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</si>
  <si>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</si>
  <si>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</si>
  <si>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</si>
  <si>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</si>
  <si>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</si>
  <si>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</si>
  <si>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</si>
  <si>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</si>
  <si>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</si>
  <si>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</si>
  <si>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</si>
  <si>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</si>
  <si>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</si>
  <si>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</si>
  <si>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</si>
  <si>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</si>
  <si>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</si>
  <si>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</si>
  <si>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</si>
  <si>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</si>
  <si>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</si>
  <si>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</si>
  <si>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</si>
  <si>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</si>
  <si>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</si>
  <si>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</si>
  <si>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</si>
  <si>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</si>
  <si>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</si>
  <si>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</si>
  <si>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</si>
  <si>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</si>
  <si>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</si>
  <si>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</si>
  <si>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</si>
  <si>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</si>
  <si>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</si>
  <si>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</si>
  <si>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</si>
  <si>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</si>
  <si>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</si>
  <si>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</si>
  <si>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</si>
  <si>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</si>
  <si>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</si>
  <si>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</si>
  <si>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</si>
  <si>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</si>
  <si>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</si>
  <si>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</si>
  <si>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</si>
  <si>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</si>
  <si>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</si>
  <si>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</si>
  <si>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</si>
  <si>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</si>
  <si>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</si>
  <si>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</si>
  <si>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</si>
  <si>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</si>
  <si>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</si>
  <si>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</si>
  <si>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</si>
  <si>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</si>
  <si>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</si>
  <si>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</si>
  <si>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</si>
  <si>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</si>
  <si>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</si>
  <si>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</si>
  <si>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</si>
  <si>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</si>
  <si>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</si>
  <si>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</si>
  <si>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</si>
  <si>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</si>
  <si>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</si>
  <si>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</si>
  <si>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</si>
  <si>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</si>
  <si>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</si>
  <si>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</si>
  <si>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</si>
  <si>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</si>
  <si>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</si>
  <si>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</si>
  <si>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</si>
  <si>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</si>
  <si>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</si>
  <si>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</si>
  <si>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</si>
  <si>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</si>
  <si>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</si>
  <si>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</si>
  <si>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</si>
  <si>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</si>
  <si>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</si>
  <si>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</si>
  <si>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</si>
  <si>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</si>
  <si>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</si>
  <si>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</si>
  <si>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</si>
  <si>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</si>
  <si>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</si>
  <si>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</si>
  <si>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</si>
  <si>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</si>
  <si>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</si>
  <si>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</si>
  <si>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</si>
  <si>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</si>
  <si>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</si>
  <si>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</si>
  <si>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</si>
  <si>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</si>
  <si>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</si>
  <si>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</si>
  <si>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</si>
  <si>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</si>
  <si>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</si>
  <si>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</si>
  <si>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</si>
  <si>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</si>
  <si>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</si>
  <si>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</si>
  <si>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</si>
  <si>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</si>
  <si>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</si>
  <si>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</si>
  <si>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</si>
  <si>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</si>
  <si>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</si>
  <si>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</si>
  <si>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</si>
  <si>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</si>
  <si>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</si>
  <si>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</si>
  <si>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</si>
  <si>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</si>
  <si>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</si>
  <si>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</si>
  <si>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</si>
  <si>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</si>
  <si>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</si>
  <si>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</si>
  <si>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</si>
  <si>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</si>
  <si>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</si>
  <si>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</si>
  <si>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</si>
  <si>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</si>
  <si>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</si>
  <si>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</si>
  <si>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</si>
  <si>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</si>
  <si>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</si>
  <si>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</si>
  <si>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</si>
  <si>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</si>
  <si>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</si>
  <si>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</si>
  <si>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</si>
  <si>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</si>
  <si>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</si>
  <si>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</si>
  <si>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</si>
  <si>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</si>
  <si>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</si>
  <si>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</si>
  <si>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</si>
  <si>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</si>
  <si>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</si>
  <si>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</si>
  <si>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</si>
  <si>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</si>
  <si>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</si>
  <si>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</si>
  <si>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</si>
  <si>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</si>
  <si>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</si>
  <si>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</si>
  <si>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</si>
  <si>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</si>
  <si>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</si>
  <si>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</si>
  <si>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</si>
  <si>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</si>
  <si>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</si>
  <si>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</si>
  <si>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</si>
  <si>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</si>
  <si>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</si>
  <si>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</si>
  <si>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</si>
  <si>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</si>
  <si>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</si>
  <si>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</si>
  <si>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</si>
  <si>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</si>
  <si>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</si>
  <si>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</si>
  <si>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</si>
  <si>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</si>
  <si>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</si>
  <si>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</si>
  <si>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</si>
  <si>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</si>
  <si>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</si>
  <si>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</si>
  <si>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</si>
  <si>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</si>
  <si>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</si>
  <si>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</si>
  <si>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</si>
  <si>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</si>
  <si>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</si>
  <si>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</si>
  <si>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</si>
  <si>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</si>
  <si>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</si>
  <si>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</si>
  <si>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</si>
  <si>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</si>
  <si>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</si>
  <si>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</si>
  <si>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</si>
  <si>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</si>
  <si>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</si>
  <si>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</si>
  <si>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</si>
  <si>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</si>
  <si>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</si>
  <si>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</si>
  <si>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</si>
  <si>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</si>
  <si>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</si>
  <si>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</si>
  <si>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</si>
  <si>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</si>
  <si>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</si>
  <si>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</si>
  <si>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</si>
  <si>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</si>
  <si>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</si>
  <si>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</si>
  <si>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</si>
  <si>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</si>
  <si>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</si>
  <si>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</si>
  <si>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</si>
  <si>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</si>
  <si>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</si>
  <si>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</si>
  <si>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</si>
  <si>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</si>
  <si>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</si>
  <si>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</si>
  <si>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</si>
  <si>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</si>
  <si>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</si>
  <si>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</si>
  <si>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</si>
  <si>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</si>
  <si>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</si>
  <si>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</si>
  <si>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</si>
  <si>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</si>
  <si>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</si>
  <si>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</si>
  <si>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</si>
  <si>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</si>
  <si>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</si>
  <si>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</si>
  <si>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</si>
  <si>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</si>
  <si>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</si>
  <si>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</si>
  <si>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</si>
  <si>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</si>
  <si>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</si>
  <si>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</si>
  <si>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</si>
  <si>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</si>
  <si>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</si>
  <si>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</si>
  <si>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</si>
  <si>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</si>
  <si>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</si>
  <si>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</si>
  <si>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</si>
  <si>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</si>
  <si>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</si>
  <si>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</si>
  <si>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</si>
  <si>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</si>
  <si>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</si>
  <si>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</si>
  <si>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</si>
  <si>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</si>
  <si>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</si>
  <si>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</si>
  <si>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</si>
  <si>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</si>
  <si>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</si>
  <si>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</si>
  <si>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</si>
  <si>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</si>
  <si>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</si>
  <si>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</si>
  <si>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</si>
  <si>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</si>
  <si>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</si>
  <si>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</si>
  <si>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</si>
  <si>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</si>
  <si>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</si>
  <si>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</si>
  <si>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</si>
  <si>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</si>
  <si>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</si>
  <si>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</si>
  <si>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</si>
  <si>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</si>
  <si>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</si>
  <si>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</si>
  <si>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</si>
  <si>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</si>
  <si>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</si>
  <si>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</si>
  <si>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</si>
  <si>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</si>
  <si>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</si>
  <si>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</si>
  <si>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</si>
  <si>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</si>
  <si>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</si>
  <si>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</si>
  <si>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</si>
  <si>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</si>
  <si>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</si>
  <si>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</si>
  <si>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</si>
  <si>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</si>
  <si>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</si>
  <si>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</si>
  <si>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</si>
  <si>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</si>
  <si>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</si>
  <si>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</si>
  <si>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</si>
  <si>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</si>
  <si>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</si>
  <si>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</si>
  <si>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</si>
  <si>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</si>
  <si>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</si>
  <si>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</si>
  <si>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</si>
  <si>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</si>
  <si>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</si>
  <si>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</si>
  <si>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</si>
  <si>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</si>
  <si>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</si>
  <si>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</si>
  <si>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</si>
  <si>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</si>
  <si>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</si>
  <si>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</si>
  <si>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</si>
  <si>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</si>
  <si>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</si>
  <si>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</si>
  <si>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</si>
  <si>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</si>
  <si>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</si>
  <si>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</si>
  <si>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</si>
  <si>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</si>
  <si>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</si>
  <si>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</si>
  <si>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</si>
  <si>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</si>
  <si>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</si>
  <si>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</si>
  <si>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</si>
  <si>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</si>
  <si>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</si>
  <si>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</si>
  <si>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</si>
  <si>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</si>
  <si>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</si>
  <si>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</si>
  <si>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</si>
  <si>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</si>
  <si>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</si>
  <si>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</si>
  <si>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</si>
  <si>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</si>
  <si>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</si>
  <si>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</si>
  <si>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</si>
  <si>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</si>
  <si>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</si>
  <si>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</si>
  <si>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</si>
  <si>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</si>
  <si>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</si>
  <si>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</si>
  <si>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</si>
  <si>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</si>
  <si>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</si>
  <si>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</si>
  <si>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</si>
  <si>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</si>
  <si>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</si>
  <si>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</si>
  <si>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</si>
  <si>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</si>
  <si>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</si>
  <si>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</si>
  <si>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</si>
  <si>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</si>
  <si>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</si>
  <si>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</si>
  <si>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</si>
  <si>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</si>
  <si>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</si>
  <si>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</si>
  <si>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</si>
  <si>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</si>
  <si>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</si>
  <si>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</si>
  <si>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</si>
  <si>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</si>
  <si>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</si>
  <si>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</si>
  <si>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</si>
  <si>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</si>
  <si>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</si>
  <si>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</si>
  <si>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</si>
  <si>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</si>
  <si>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</si>
  <si>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</si>
  <si>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</si>
  <si>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</si>
  <si>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</si>
  <si>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</si>
  <si>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</si>
  <si>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</si>
  <si>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</si>
  <si>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</si>
  <si>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</si>
  <si>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</si>
  <si>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</si>
  <si>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</si>
  <si>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</si>
  <si>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</si>
  <si>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</si>
  <si>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</si>
  <si>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</si>
  <si>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</si>
  <si>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</si>
  <si>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</si>
  <si>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</si>
  <si>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</si>
  <si>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</si>
  <si>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</si>
  <si>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</si>
  <si>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</si>
  <si>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</si>
  <si>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</si>
  <si>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</si>
  <si>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</si>
  <si>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</si>
  <si>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</si>
  <si>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</si>
  <si>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</si>
  <si>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</si>
  <si>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</si>
  <si>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</si>
  <si>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</si>
  <si>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</si>
  <si>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</si>
  <si>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</si>
  <si>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</si>
  <si>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</si>
  <si>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</si>
  <si>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</si>
  <si>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</si>
  <si>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</si>
  <si>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</si>
  <si>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</si>
  <si>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</si>
  <si>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</si>
  <si>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</si>
  <si>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</si>
  <si>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</si>
  <si>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</si>
  <si>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</si>
  <si>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</si>
  <si>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</si>
  <si>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</si>
  <si>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</si>
  <si>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</si>
  <si>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</si>
  <si>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</si>
  <si>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</si>
  <si>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</si>
  <si>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</si>
  <si>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</si>
  <si>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</si>
  <si>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</si>
  <si>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</si>
  <si>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</si>
  <si>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</si>
  <si>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</si>
  <si>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</si>
  <si>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</si>
  <si>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</si>
  <si>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</si>
  <si>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</si>
  <si>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</si>
  <si>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</si>
  <si>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</si>
  <si>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</si>
  <si>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</si>
  <si>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</si>
  <si>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</si>
  <si>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</si>
  <si>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</si>
  <si>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</si>
  <si>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</si>
  <si>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</si>
  <si>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</si>
  <si>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</si>
  <si>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</si>
  <si>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</si>
  <si>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</si>
  <si>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</si>
  <si>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</si>
  <si>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</si>
  <si>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</si>
  <si>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</si>
  <si>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</si>
  <si>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</si>
  <si>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</si>
  <si>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</si>
  <si>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</si>
  <si>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</si>
  <si>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</si>
  <si>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</si>
  <si>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</si>
  <si>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</si>
  <si>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</si>
  <si>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</si>
  <si>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</si>
  <si>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</si>
  <si>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</si>
  <si>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</si>
  <si>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</si>
  <si>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</si>
  <si>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</si>
  <si>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</si>
  <si>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</si>
  <si>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</si>
  <si>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</si>
  <si>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</si>
  <si>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</si>
  <si>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</si>
  <si>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</si>
  <si>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</si>
  <si>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</si>
  <si>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</si>
  <si>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</si>
  <si>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</si>
  <si>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</si>
  <si>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</si>
  <si>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</si>
  <si>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</si>
  <si>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</si>
  <si>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</si>
  <si>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</si>
  <si>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</si>
  <si>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</si>
  <si>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</si>
  <si>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</si>
  <si>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</si>
  <si>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</si>
  <si>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</si>
  <si>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</si>
  <si>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</si>
  <si>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</si>
  <si>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</si>
  <si>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</si>
  <si>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</si>
  <si>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</si>
  <si>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</si>
  <si>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</si>
  <si>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</si>
  <si>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</si>
  <si>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</si>
  <si>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</si>
  <si>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</si>
  <si>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</si>
  <si>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</si>
  <si>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</si>
  <si>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</si>
  <si>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</si>
  <si>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</si>
  <si>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</si>
  <si>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</si>
  <si>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</si>
  <si>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</si>
  <si>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</si>
  <si>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</si>
  <si>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</si>
  <si>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</si>
  <si>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</si>
  <si>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</si>
  <si>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</si>
  <si>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</si>
  <si>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</si>
  <si>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</si>
  <si>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</si>
  <si>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</si>
  <si>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</si>
  <si>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</si>
  <si>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</si>
  <si>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</si>
  <si>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</si>
  <si>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</si>
  <si>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</si>
  <si>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</si>
  <si>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</si>
  <si>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</si>
  <si>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</si>
  <si>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</si>
  <si>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</si>
  <si>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</si>
  <si>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</si>
  <si>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</si>
  <si>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</si>
  <si>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</si>
  <si>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</si>
  <si>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</si>
  <si>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</si>
  <si>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</si>
  <si>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</si>
  <si>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</si>
  <si>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</si>
  <si>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</si>
  <si>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</si>
  <si>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</si>
  <si>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</si>
  <si>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</si>
  <si>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</si>
  <si>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</si>
  <si>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</si>
  <si>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</si>
  <si>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</si>
  <si>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</si>
  <si>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</si>
  <si>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</si>
  <si>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</si>
  <si>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</si>
  <si>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</si>
  <si>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</si>
  <si>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</si>
  <si>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</si>
  <si>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</si>
  <si>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</si>
  <si>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</si>
  <si>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</si>
  <si>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</si>
  <si>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</si>
  <si>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</si>
  <si>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</si>
  <si>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</si>
  <si>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</si>
  <si>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</si>
  <si>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</si>
  <si>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</si>
  <si>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</si>
  <si>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</si>
  <si>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</si>
  <si>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</si>
  <si>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</si>
  <si>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</si>
  <si>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</si>
  <si>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</si>
  <si>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</si>
  <si>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</si>
  <si>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</si>
  <si>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</si>
  <si>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</si>
  <si>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</si>
  <si>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</si>
  <si>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</si>
  <si>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</si>
  <si>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</si>
  <si>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</si>
  <si>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</si>
  <si>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</si>
  <si>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</si>
  <si>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</si>
  <si>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</si>
  <si>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</si>
  <si>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</si>
  <si>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</si>
  <si>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</si>
  <si>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</si>
  <si>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</si>
  <si>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</si>
  <si>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</si>
  <si>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</si>
  <si>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</si>
  <si>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</si>
  <si>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</si>
  <si>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</si>
  <si>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</si>
  <si>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</si>
  <si>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</si>
  <si>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</si>
  <si>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</si>
  <si>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</si>
  <si>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</si>
  <si>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</si>
  <si>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</si>
  <si>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</si>
  <si>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</si>
  <si>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</si>
  <si>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</si>
  <si>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</si>
  <si>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</si>
  <si>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</si>
  <si>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</si>
  <si>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</si>
  <si>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</si>
  <si>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</si>
  <si>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</si>
  <si>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</si>
  <si>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</si>
  <si>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</si>
  <si>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</si>
  <si>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</si>
  <si>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</si>
  <si>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</si>
  <si>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</si>
  <si>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</si>
  <si>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</si>
  <si>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</si>
  <si>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</si>
  <si>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</si>
  <si>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</si>
  <si>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</si>
  <si>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</si>
  <si>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</si>
  <si>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</si>
  <si>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</si>
  <si>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</si>
  <si>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</si>
  <si>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</si>
  <si>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</si>
  <si>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</si>
  <si>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</si>
  <si>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</si>
  <si>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</si>
  <si>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</si>
  <si>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</si>
  <si>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</si>
  <si>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</si>
  <si>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</si>
  <si>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</si>
  <si>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</si>
  <si>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</si>
  <si>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</si>
  <si>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</si>
  <si>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</si>
  <si>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</si>
  <si>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</si>
  <si>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</si>
  <si>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</si>
  <si>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</si>
  <si>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</si>
  <si>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</si>
  <si>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</si>
  <si>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</si>
  <si>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</si>
  <si>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</si>
  <si>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</si>
  <si>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</si>
  <si>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</si>
  <si>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</si>
  <si>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</si>
  <si>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</si>
  <si>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</si>
  <si>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</si>
  <si>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</si>
  <si>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</si>
  <si>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</si>
  <si>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</si>
  <si>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</si>
  <si>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</si>
  <si>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</si>
  <si>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</si>
  <si>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</si>
  <si>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</si>
  <si>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</si>
  <si>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</si>
  <si>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</si>
  <si>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</si>
  <si>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</si>
  <si>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</si>
  <si>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</si>
  <si>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</si>
  <si>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</si>
  <si>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</si>
  <si>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</si>
  <si>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</si>
  <si>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</si>
  <si>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</si>
  <si>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</si>
  <si>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</si>
  <si>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</si>
  <si>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</si>
  <si>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</si>
  <si>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</si>
  <si>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</si>
  <si>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</si>
  <si>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</si>
  <si>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</si>
  <si>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</si>
  <si>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</si>
  <si>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</si>
  <si>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</si>
  <si>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</si>
  <si>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</si>
  <si>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</si>
  <si>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</si>
  <si>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</si>
  <si>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</si>
  <si>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</si>
  <si>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</si>
  <si>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</si>
  <si>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</si>
  <si>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</si>
  <si>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</si>
  <si>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</si>
  <si>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</si>
  <si>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</si>
  <si>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</si>
  <si>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</si>
  <si>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</si>
  <si>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</si>
  <si>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</si>
  <si>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</si>
  <si>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</si>
  <si>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</si>
  <si>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</si>
  <si>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</si>
  <si>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</si>
  <si>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</si>
  <si>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</si>
  <si>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</si>
  <si>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</si>
  <si>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</si>
  <si>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</si>
  <si>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</si>
  <si>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</si>
  <si>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</si>
  <si>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</si>
  <si>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</si>
  <si>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</si>
  <si>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</si>
  <si>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</si>
  <si>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</si>
  <si>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</si>
  <si>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</si>
  <si>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</si>
  <si>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</si>
  <si>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</si>
  <si>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</si>
  <si>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</si>
  <si>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</si>
  <si>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</si>
  <si>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</si>
  <si>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</si>
  <si>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</si>
  <si>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</si>
  <si>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</si>
  <si>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</si>
  <si>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</si>
  <si>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</si>
  <si>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</si>
  <si>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</si>
  <si>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</si>
  <si>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</si>
  <si>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</si>
  <si>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</si>
  <si>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</si>
  <si>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</si>
  <si>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</si>
  <si>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</si>
  <si>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</si>
  <si>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</si>
  <si>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</si>
  <si>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</si>
  <si>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</si>
  <si>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</si>
  <si>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</si>
  <si>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</si>
  <si>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</si>
  <si>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</si>
  <si>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</si>
  <si>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</si>
  <si>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</si>
  <si>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</si>
  <si>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</si>
  <si>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</si>
  <si>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</si>
  <si>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</si>
  <si>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</si>
  <si>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</si>
  <si>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</si>
  <si>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</si>
  <si>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</si>
  <si>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</si>
  <si>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</si>
  <si>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</si>
  <si>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</si>
  <si>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</si>
  <si>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</si>
  <si>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</si>
  <si>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</si>
  <si>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</si>
  <si>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</si>
  <si>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</si>
  <si>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</si>
  <si>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</si>
  <si>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</si>
  <si>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</si>
  <si>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</si>
  <si>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</si>
  <si>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</si>
  <si>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</si>
  <si>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</si>
  <si>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</si>
  <si>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</si>
  <si>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</si>
  <si>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</si>
  <si>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</si>
  <si>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</si>
  <si>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</si>
  <si>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</si>
  <si>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</si>
  <si>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</si>
  <si>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</si>
  <si>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</si>
  <si>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</si>
  <si>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</si>
  <si>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</si>
  <si>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</si>
  <si>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</si>
  <si>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</si>
  <si>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</si>
  <si>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</si>
  <si>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</si>
  <si>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</si>
  <si>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</si>
  <si>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</si>
  <si>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</si>
  <si>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</si>
  <si>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</si>
  <si>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</si>
  <si>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</si>
  <si>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</si>
  <si>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</si>
  <si>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</si>
  <si>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</si>
  <si>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</si>
  <si>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</si>
  <si>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</si>
  <si>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</si>
  <si>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</si>
  <si>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</si>
  <si>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</si>
  <si>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</si>
  <si>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</si>
  <si>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</si>
  <si>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</si>
  <si>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</si>
  <si>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</si>
  <si>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</si>
  <si>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</si>
  <si>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</si>
  <si>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</si>
  <si>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</si>
  <si>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</si>
  <si>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</si>
  <si>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</si>
  <si>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</si>
  <si>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</si>
  <si>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</si>
  <si>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</si>
  <si>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</si>
  <si>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</si>
  <si>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</si>
  <si>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</si>
  <si>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</si>
  <si>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</si>
  <si>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</si>
  <si>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</si>
  <si>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</si>
  <si>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</si>
  <si>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</si>
  <si>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</si>
  <si>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</si>
  <si>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</si>
  <si>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</si>
  <si>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</si>
  <si>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</si>
  <si>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</si>
  <si>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</si>
  <si>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</si>
  <si>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</si>
  <si>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</si>
  <si>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</si>
  <si>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</si>
  <si>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</si>
  <si>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</si>
  <si>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</si>
  <si>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</si>
  <si>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</si>
  <si>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</si>
  <si>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</si>
  <si>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</si>
  <si>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</si>
  <si>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</si>
  <si>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</si>
  <si>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</si>
  <si>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</si>
  <si>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</si>
  <si>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</si>
  <si>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</si>
  <si>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</si>
  <si>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</si>
  <si>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</si>
  <si>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</si>
  <si>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</si>
  <si>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</si>
  <si>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</si>
  <si>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</si>
  <si>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</si>
  <si>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</si>
  <si>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</si>
  <si>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</si>
  <si>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</si>
  <si>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</si>
  <si>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</si>
  <si>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</si>
  <si>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</si>
  <si>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</si>
  <si>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</si>
  <si>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</si>
  <si>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</si>
  <si>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</si>
  <si>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</si>
  <si>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</si>
  <si>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</si>
  <si>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</si>
  <si>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</si>
  <si>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</si>
  <si>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</si>
  <si>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</si>
  <si>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</si>
  <si>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</si>
  <si>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</si>
  <si>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</si>
  <si>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</si>
  <si>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</si>
  <si>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</si>
  <si>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</si>
  <si>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</si>
  <si>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</si>
  <si>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</si>
  <si>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</si>
  <si>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</si>
  <si>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</si>
  <si>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</si>
  <si>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</si>
  <si>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</si>
  <si>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</si>
  <si>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</si>
  <si>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</si>
  <si>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</si>
  <si>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</si>
  <si>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</si>
  <si>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</si>
  <si>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</si>
  <si>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</si>
  <si>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</si>
  <si>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</si>
  <si>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</si>
  <si>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</si>
  <si>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</si>
  <si>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</si>
  <si>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</si>
  <si>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</si>
  <si>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</si>
  <si>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</si>
  <si>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</si>
  <si>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</si>
  <si>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</si>
  <si>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</si>
  <si>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</si>
  <si>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</si>
  <si>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</si>
  <si>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</si>
  <si>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</si>
  <si>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</si>
  <si>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</si>
  <si>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</si>
  <si>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</si>
  <si>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</si>
  <si>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</si>
  <si>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</si>
  <si>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</si>
  <si>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</si>
  <si>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</si>
  <si>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</si>
  <si>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</si>
  <si>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</si>
  <si>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</si>
  <si>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</si>
  <si>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</si>
  <si>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</si>
  <si>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</si>
  <si>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</si>
  <si>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</si>
  <si>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</si>
  <si>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</si>
  <si>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</si>
  <si>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</si>
  <si>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</si>
  <si>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</si>
  <si>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</si>
  <si>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</si>
  <si>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</si>
  <si>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</si>
  <si>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</si>
  <si>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</si>
  <si>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</si>
  <si>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</si>
  <si>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</si>
  <si>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</si>
  <si>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</si>
  <si>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</si>
  <si>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</si>
  <si>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</si>
  <si>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</si>
  <si>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</si>
  <si>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</si>
  <si>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</si>
  <si>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</si>
  <si>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</si>
  <si>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</si>
  <si>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</si>
  <si>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</si>
  <si>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</si>
  <si>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</si>
  <si>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</si>
  <si>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</si>
  <si>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</si>
  <si>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</si>
  <si>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</si>
  <si>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</si>
  <si>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</si>
  <si>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</si>
  <si>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</si>
  <si>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</si>
  <si>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</si>
  <si>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</si>
  <si>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</si>
  <si>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</si>
  <si>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</si>
  <si>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</si>
  <si>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</si>
  <si>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</si>
  <si>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</si>
  <si>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</si>
  <si>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</si>
  <si>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</si>
  <si>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</si>
  <si>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</si>
  <si>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</si>
  <si>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</si>
  <si>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</si>
  <si>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</si>
  <si>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</si>
  <si>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</si>
  <si>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</si>
  <si>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</si>
  <si>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</si>
  <si>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</si>
  <si>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</si>
  <si>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</si>
  <si>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</si>
  <si>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</si>
  <si>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</si>
  <si>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</si>
  <si>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</si>
  <si>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</si>
  <si>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</si>
  <si>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</si>
  <si>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</si>
  <si>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</si>
  <si>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</si>
  <si>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</si>
  <si>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</si>
  <si>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</si>
  <si>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</si>
  <si>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</si>
  <si>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</si>
  <si>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</si>
  <si>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</si>
  <si>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</si>
  <si>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</si>
  <si>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</si>
  <si>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</si>
  <si>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</si>
  <si>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</si>
  <si>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</si>
  <si>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</si>
  <si>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</si>
  <si>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</si>
  <si>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</si>
  <si>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</si>
  <si>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</si>
  <si>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</si>
  <si>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</si>
  <si>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</si>
  <si>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</si>
  <si>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</si>
  <si>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</si>
  <si>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</si>
  <si>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</si>
  <si>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</si>
  <si>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</si>
  <si>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</si>
  <si>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</si>
  <si>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</si>
  <si>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</si>
  <si>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</si>
  <si>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</si>
  <si>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</si>
  <si>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</si>
  <si>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</si>
  <si>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</si>
  <si>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</si>
  <si>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</si>
  <si>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</si>
  <si>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</si>
  <si>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</si>
  <si>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</si>
  <si>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</si>
  <si>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</si>
  <si>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</si>
  <si>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</si>
  <si>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</si>
  <si>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</si>
  <si>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</si>
  <si>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</si>
  <si>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</si>
  <si>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</si>
  <si>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</si>
  <si>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</si>
  <si>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</si>
  <si>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</si>
  <si>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</si>
  <si>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</si>
  <si>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</si>
  <si>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</si>
  <si>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</si>
  <si>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</si>
  <si>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</si>
  <si>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</si>
  <si>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</si>
  <si>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</si>
  <si>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</si>
  <si>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</si>
  <si>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</si>
  <si>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</si>
  <si>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</si>
  <si>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</si>
  <si>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</si>
  <si>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</si>
  <si>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</si>
  <si>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</si>
  <si>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</si>
  <si>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</si>
  <si>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</si>
  <si>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</si>
  <si>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</si>
  <si>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</si>
  <si>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</si>
  <si>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</si>
  <si>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</si>
  <si>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</si>
  <si>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</si>
  <si>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</si>
  <si>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</si>
  <si>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</si>
  <si>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</si>
  <si>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</si>
  <si>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</si>
  <si>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</si>
  <si>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</si>
  <si>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</si>
  <si>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</si>
  <si>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</si>
  <si>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</si>
  <si>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</si>
  <si>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</si>
  <si>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</si>
  <si>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</si>
  <si>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</si>
  <si>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</si>
  <si>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</si>
  <si>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</si>
  <si>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</si>
  <si>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</si>
  <si>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</si>
  <si>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</si>
  <si>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</si>
  <si>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</si>
  <si>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</si>
  <si>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</si>
  <si>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</si>
  <si>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</si>
  <si>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</si>
  <si>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</si>
  <si>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</si>
  <si>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</si>
  <si>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</si>
  <si>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</si>
  <si>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</si>
  <si>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</si>
  <si>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</si>
  <si>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</si>
  <si>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</si>
  <si>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</si>
  <si>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</si>
  <si>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</si>
  <si>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</si>
  <si>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</si>
  <si>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</si>
  <si>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</si>
  <si>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</si>
  <si>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</si>
  <si>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</si>
  <si>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</si>
  <si>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</si>
  <si>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</si>
  <si>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</si>
  <si>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</si>
  <si>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</si>
  <si>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</si>
  <si>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</si>
  <si>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</si>
  <si>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</si>
  <si>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</si>
  <si>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</si>
  <si>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</si>
  <si>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</si>
  <si>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</si>
  <si>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</si>
  <si>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</si>
  <si>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</si>
  <si>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</si>
  <si>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</si>
  <si>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</si>
  <si>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</si>
  <si>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</si>
  <si>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</si>
  <si>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</si>
  <si>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</si>
  <si>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</si>
  <si>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</si>
  <si>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</si>
  <si>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</si>
  <si>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</si>
  <si>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</si>
  <si>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</si>
  <si>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</si>
  <si>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</si>
  <si>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</si>
  <si>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</si>
  <si>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</si>
  <si>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</si>
  <si>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</si>
  <si>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</si>
  <si>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</si>
  <si>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</si>
  <si>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</si>
  <si>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</si>
  <si>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</si>
  <si>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</si>
  <si>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</si>
  <si>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</si>
  <si>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</si>
  <si>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</si>
  <si>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</si>
  <si>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</si>
  <si>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</si>
  <si>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</si>
  <si>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</si>
  <si>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</si>
  <si>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</si>
  <si>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</si>
  <si>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</si>
  <si>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</si>
  <si>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</si>
  <si>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</si>
  <si>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</si>
  <si>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</si>
  <si>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</si>
  <si>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</si>
  <si>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</si>
  <si>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</si>
  <si>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</si>
  <si>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</si>
  <si>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</si>
  <si>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</si>
  <si>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</si>
  <si>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</si>
  <si>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</si>
  <si>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</si>
  <si>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</si>
  <si>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</si>
  <si>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</si>
  <si>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</si>
  <si>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</si>
  <si>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</si>
  <si>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</si>
  <si>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</si>
  <si>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</si>
  <si>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</si>
  <si>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</si>
  <si>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</si>
  <si>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</si>
  <si>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</si>
  <si>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</si>
  <si>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</si>
  <si>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</si>
  <si>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</si>
  <si>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</si>
  <si>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</si>
  <si>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</si>
  <si>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</si>
  <si>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</si>
  <si>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</si>
  <si>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</si>
  <si>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</si>
  <si>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</si>
  <si>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</si>
  <si>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</si>
  <si>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</si>
  <si>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</si>
  <si>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</si>
  <si>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</si>
  <si>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</si>
  <si>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</si>
  <si>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</si>
  <si>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</si>
  <si>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</si>
  <si>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</si>
  <si>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</si>
  <si>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</si>
  <si>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</si>
  <si>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</si>
  <si>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</si>
  <si>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</si>
  <si>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</si>
  <si>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</si>
  <si>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</si>
  <si>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</si>
  <si>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</si>
  <si>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</si>
  <si>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</si>
  <si>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</si>
  <si>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</si>
  <si>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</si>
  <si>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</si>
  <si>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</si>
  <si>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</si>
  <si>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</si>
  <si>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</si>
  <si>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</si>
  <si>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</si>
  <si>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</si>
  <si>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</si>
  <si>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</si>
  <si>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</si>
  <si>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</si>
  <si>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</si>
  <si>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</si>
  <si>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</si>
  <si>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</si>
  <si>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</si>
  <si>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</si>
  <si>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</si>
  <si>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</si>
  <si>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</si>
  <si>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</si>
  <si>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</si>
  <si>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</si>
  <si>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</si>
  <si>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</si>
  <si>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</si>
  <si>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</si>
  <si>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</si>
  <si>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</si>
  <si>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</si>
  <si>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</si>
  <si>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</si>
  <si>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</si>
  <si>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</si>
  <si>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</si>
  <si>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</si>
  <si>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</si>
  <si>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</si>
  <si>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</si>
  <si>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</si>
  <si>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</si>
  <si>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</si>
  <si>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</si>
  <si>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</si>
  <si>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</si>
  <si>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</si>
  <si>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</si>
  <si>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</si>
  <si>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</si>
  <si>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</si>
  <si>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</si>
  <si>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</si>
  <si>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</si>
  <si>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</si>
  <si>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</si>
  <si>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</si>
  <si>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</si>
  <si>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</si>
  <si>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</si>
  <si>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</si>
  <si>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</si>
  <si>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</si>
  <si>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</si>
  <si>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</si>
  <si>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</si>
  <si>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</si>
  <si>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</si>
  <si>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</si>
  <si>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</si>
  <si>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</si>
  <si>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</si>
  <si>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</si>
  <si>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</si>
  <si>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</si>
  <si>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</si>
  <si>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</si>
  <si>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</si>
  <si>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</si>
  <si>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</si>
  <si>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</si>
  <si>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</si>
  <si>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</si>
  <si>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</si>
  <si>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</si>
  <si>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</si>
  <si>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</si>
  <si>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</si>
  <si>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</si>
  <si>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</si>
  <si>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</si>
  <si>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</si>
  <si>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</si>
  <si>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</si>
  <si>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</si>
  <si>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</si>
  <si>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</si>
  <si>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</si>
  <si>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</si>
  <si>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</si>
  <si>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</si>
  <si>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</si>
  <si>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</si>
  <si>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</si>
  <si>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</si>
  <si>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</si>
  <si>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</si>
  <si>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</si>
  <si>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</si>
  <si>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</si>
  <si>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</si>
  <si>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</si>
  <si>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</si>
  <si>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</si>
  <si>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</si>
  <si>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</si>
  <si>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</si>
  <si>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</si>
  <si>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</si>
  <si>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</si>
  <si>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</si>
  <si>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</si>
  <si>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</si>
  <si>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</si>
  <si>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</si>
  <si>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</si>
  <si>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</si>
  <si>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</si>
  <si>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</si>
  <si>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</si>
  <si>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</si>
  <si>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</si>
  <si>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</si>
  <si>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</si>
  <si>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</si>
  <si>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</si>
  <si>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</si>
  <si>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</si>
  <si>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</si>
  <si>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</si>
  <si>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</si>
  <si>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</si>
  <si>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</si>
  <si>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</si>
  <si>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</si>
  <si>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</si>
  <si>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</si>
  <si>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</si>
  <si>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</si>
  <si>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</si>
  <si>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</si>
  <si>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</si>
  <si>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</si>
  <si>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</si>
  <si>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</si>
  <si>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</si>
  <si>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</si>
  <si>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</si>
  <si>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</si>
  <si>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</si>
  <si>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</si>
  <si>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</si>
  <si>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</si>
  <si>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</si>
  <si>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</si>
  <si>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</si>
  <si>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</si>
  <si>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</si>
  <si>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</si>
  <si>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</si>
  <si>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</si>
  <si>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</si>
  <si>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</si>
  <si>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</si>
  <si>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</si>
  <si>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</si>
  <si>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</si>
  <si>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</si>
  <si>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</si>
  <si>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</si>
  <si>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</si>
  <si>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</si>
  <si>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</si>
  <si>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</si>
  <si>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</si>
  <si>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</si>
  <si>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</si>
  <si>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</si>
  <si>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</si>
  <si>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</si>
  <si>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</si>
  <si>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</si>
  <si>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</si>
  <si>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</si>
  <si>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</si>
  <si>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</si>
  <si>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</si>
  <si>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</si>
  <si>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</si>
  <si>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</si>
  <si>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</si>
  <si>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</si>
  <si>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</si>
  <si>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</si>
  <si>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</si>
  <si>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</si>
  <si>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</si>
  <si>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</si>
  <si>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</si>
  <si>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</si>
  <si>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</si>
  <si>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</si>
  <si>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</si>
  <si>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</si>
  <si>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</si>
  <si>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</si>
  <si>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</si>
  <si>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</si>
  <si>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</si>
  <si>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</si>
  <si>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</si>
  <si>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</si>
  <si>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</si>
  <si>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</si>
  <si>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</si>
  <si>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</si>
  <si>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</si>
  <si>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</si>
  <si>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</si>
  <si>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</si>
  <si>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</si>
  <si>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</si>
  <si>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</si>
  <si>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</si>
  <si>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</si>
  <si>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</si>
  <si>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</si>
  <si>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</si>
  <si>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</si>
  <si>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</si>
  <si>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</si>
  <si>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</si>
  <si>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</si>
  <si>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</si>
  <si>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</si>
  <si>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</si>
  <si>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</si>
  <si>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</si>
  <si>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</si>
  <si>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</si>
  <si>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</si>
  <si>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</si>
  <si>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</si>
  <si>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</si>
  <si>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</si>
  <si>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</si>
  <si>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</si>
  <si>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</si>
  <si>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</si>
  <si>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</si>
  <si>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</si>
  <si>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</si>
  <si>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</si>
  <si>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</si>
  <si>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</si>
  <si>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</si>
  <si>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</si>
  <si>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</si>
  <si>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</si>
  <si>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</si>
  <si>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</si>
  <si>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</si>
  <si>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</si>
  <si>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</si>
  <si>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</si>
  <si>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</si>
  <si>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</si>
  <si>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</si>
  <si>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</si>
  <si>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</si>
  <si>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</si>
  <si>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</si>
  <si>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</si>
  <si>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</si>
  <si>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</si>
  <si>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</si>
  <si>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</si>
  <si>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</si>
  <si>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</si>
  <si>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</si>
  <si>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</si>
  <si>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</si>
  <si>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</si>
  <si>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</si>
  <si>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</si>
  <si>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</si>
  <si>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</si>
  <si>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</si>
  <si>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</si>
  <si>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</si>
  <si>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</si>
  <si>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</si>
  <si>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</si>
  <si>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</si>
  <si>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</si>
  <si>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</si>
  <si>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</si>
  <si>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</si>
  <si>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</si>
  <si>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</si>
  <si>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</si>
  <si>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</si>
  <si>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</si>
  <si>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</si>
  <si>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</si>
  <si>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</si>
  <si>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</si>
  <si>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</si>
  <si>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</si>
  <si>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</si>
  <si>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</si>
  <si>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</si>
  <si>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</si>
  <si>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</si>
  <si>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</si>
  <si>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</si>
  <si>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</si>
  <si>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</si>
  <si>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</si>
  <si>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</si>
  <si>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</si>
  <si>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</si>
  <si>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</si>
  <si>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</si>
  <si>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</si>
  <si>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</si>
  <si>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</si>
  <si>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</si>
  <si>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</si>
  <si>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</si>
  <si>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</si>
  <si>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</si>
  <si>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</si>
  <si>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</si>
  <si>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</si>
  <si>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</si>
  <si>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</si>
  <si>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</si>
  <si>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</si>
  <si>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</si>
  <si>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</si>
  <si>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</si>
  <si>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</si>
  <si>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</si>
  <si>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</si>
  <si>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</si>
  <si>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</si>
  <si>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</si>
  <si>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</si>
  <si>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</si>
  <si>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</si>
  <si>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</si>
  <si>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</si>
  <si>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</si>
  <si>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</si>
  <si>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</si>
  <si>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</si>
  <si>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</si>
  <si>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</si>
  <si>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</si>
  <si>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</si>
  <si>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</si>
  <si>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</si>
  <si>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</si>
  <si>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</si>
  <si>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</si>
  <si>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</si>
  <si>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</si>
  <si>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</si>
  <si>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</si>
  <si>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</si>
  <si>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</si>
  <si>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</si>
  <si>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</si>
  <si>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</si>
  <si>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</si>
  <si>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</si>
  <si>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</si>
  <si>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</si>
  <si>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</si>
  <si>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</si>
  <si>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</si>
  <si>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</si>
  <si>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</si>
  <si>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</si>
  <si>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</si>
  <si>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</si>
  <si>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</si>
  <si>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</si>
  <si>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</si>
  <si>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</si>
  <si>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</si>
  <si>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</si>
  <si>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</si>
  <si>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</si>
  <si>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</si>
  <si>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</si>
  <si>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</si>
  <si>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</si>
  <si>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</si>
  <si>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</si>
  <si>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</si>
  <si>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</si>
  <si>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</si>
  <si>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</si>
  <si>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</si>
  <si>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</si>
  <si>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</si>
  <si>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</si>
  <si>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</si>
  <si>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</si>
  <si>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</si>
  <si>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</si>
  <si>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</si>
  <si>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</si>
  <si>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</si>
  <si>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</si>
  <si>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</si>
  <si>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</si>
  <si>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</si>
  <si>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</si>
  <si>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</si>
  <si>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</si>
  <si>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</si>
  <si>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</si>
  <si>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</si>
  <si>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</si>
  <si>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</si>
  <si>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</si>
  <si>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</si>
  <si>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</si>
  <si>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</si>
  <si>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</si>
  <si>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</si>
  <si>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</si>
  <si>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</si>
  <si>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</si>
  <si>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</si>
  <si>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</si>
  <si>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</si>
  <si>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</si>
  <si>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</si>
  <si>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</si>
  <si>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</si>
  <si>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</si>
  <si>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</si>
  <si>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</si>
  <si>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</si>
  <si>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</si>
  <si>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</si>
  <si>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</si>
  <si>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</si>
  <si>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</si>
  <si>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</si>
  <si>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</si>
  <si>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</si>
  <si>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</si>
  <si>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</si>
  <si>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</si>
  <si>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</si>
  <si>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</si>
  <si>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</si>
  <si>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</si>
  <si>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</si>
  <si>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</si>
  <si>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</si>
  <si>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</si>
  <si>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</si>
  <si>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</si>
  <si>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</si>
  <si>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</si>
  <si>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</si>
  <si>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</si>
  <si>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</si>
  <si>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</si>
  <si>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</si>
  <si>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</si>
  <si>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</si>
  <si>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</si>
  <si>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</si>
  <si>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</si>
  <si>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</si>
  <si>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</si>
  <si>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</si>
  <si>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</si>
  <si>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</si>
  <si>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</si>
  <si>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</si>
  <si>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</si>
  <si>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</si>
  <si>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</si>
  <si>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</si>
  <si>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</si>
  <si>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</si>
  <si>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</si>
  <si>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</si>
  <si>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</si>
  <si>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</si>
  <si>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</si>
  <si>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</si>
  <si>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</si>
  <si>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</si>
  <si>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</si>
  <si>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</si>
  <si>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</si>
  <si>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</si>
  <si>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</si>
  <si>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</si>
  <si>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</si>
  <si>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</si>
  <si>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</si>
  <si>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</si>
  <si>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</si>
  <si>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</si>
  <si>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</si>
  <si>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</si>
  <si>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</si>
  <si>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</si>
  <si>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</si>
  <si>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</si>
  <si>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</si>
  <si>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</si>
  <si>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</si>
  <si>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</si>
  <si>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</si>
  <si>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</si>
  <si>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</si>
  <si>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</si>
  <si>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</si>
  <si>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</si>
  <si>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</si>
  <si>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</si>
  <si>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</si>
  <si>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</si>
  <si>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</si>
  <si>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</si>
  <si>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</si>
  <si>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</si>
  <si>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</si>
  <si>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</si>
  <si>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</si>
  <si>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</si>
  <si>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</si>
  <si>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</si>
  <si>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</si>
  <si>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</si>
  <si>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</si>
  <si>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</si>
  <si>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</si>
  <si>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</si>
  <si>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</si>
  <si>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</si>
  <si>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</si>
  <si>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</si>
  <si>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</si>
  <si>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</si>
  <si>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</si>
  <si>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</si>
  <si>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</si>
  <si>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</si>
  <si>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</si>
  <si>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</si>
  <si>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</si>
  <si>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</si>
  <si>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</si>
  <si>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</si>
  <si>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</si>
  <si>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</si>
  <si>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</si>
  <si>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</si>
  <si>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</si>
  <si>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</si>
  <si>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</si>
  <si>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</si>
  <si>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</si>
  <si>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</si>
  <si>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</si>
  <si>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</si>
  <si>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</si>
  <si>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</si>
  <si>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</si>
  <si>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</si>
  <si>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</si>
  <si>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</si>
  <si>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</si>
  <si>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</si>
  <si>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</si>
  <si>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</si>
  <si>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</si>
  <si>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</si>
  <si>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</si>
  <si>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</si>
  <si>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</si>
  <si>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</si>
  <si>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</si>
  <si>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</si>
  <si>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</si>
  <si>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</si>
  <si>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</si>
  <si>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</si>
  <si>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</si>
  <si>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</si>
  <si>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</si>
  <si>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</si>
  <si>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</si>
  <si>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</si>
  <si>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</si>
  <si>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</si>
  <si>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</si>
  <si>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</si>
  <si>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</si>
  <si>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</si>
  <si>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</si>
  <si>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</si>
  <si>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</si>
  <si>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</si>
  <si>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</si>
  <si>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</si>
  <si>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</si>
  <si>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</si>
  <si>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</si>
  <si>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</si>
  <si>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</si>
  <si>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</si>
  <si>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</si>
  <si>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</si>
  <si>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</si>
  <si>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</si>
  <si>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</si>
  <si>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</si>
  <si>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</si>
  <si>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</si>
  <si>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</si>
  <si>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</si>
  <si>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</si>
  <si>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</si>
  <si>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</si>
  <si>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</si>
  <si>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</si>
  <si>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</si>
  <si>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</si>
  <si>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</si>
  <si>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</si>
  <si>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</si>
  <si>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</si>
  <si>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</si>
  <si>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</si>
  <si>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</si>
  <si>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</si>
  <si>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</si>
  <si>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</si>
  <si>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</si>
  <si>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</si>
  <si>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</si>
  <si>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</si>
  <si>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</si>
  <si>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</si>
  <si>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</si>
  <si>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</si>
  <si>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</si>
  <si>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</si>
  <si>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</si>
  <si>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</si>
  <si>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</si>
  <si>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</si>
  <si>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</si>
  <si>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</si>
  <si>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</si>
  <si>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</si>
  <si>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</si>
  <si>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</si>
  <si>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</si>
  <si>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</si>
  <si>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</si>
  <si>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</si>
  <si>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</si>
  <si>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</si>
  <si>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</si>
  <si>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</si>
  <si>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</si>
  <si>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</si>
  <si>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</si>
  <si>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</si>
  <si>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</si>
  <si>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</si>
  <si>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</si>
  <si>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</si>
  <si>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</si>
  <si>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</si>
  <si>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</si>
  <si>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</si>
  <si>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</si>
  <si>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</si>
  <si>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</si>
  <si>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</si>
  <si>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</si>
  <si>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</si>
  <si>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</si>
  <si>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</si>
  <si>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</si>
  <si>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</si>
  <si>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</si>
  <si>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</si>
  <si>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</si>
  <si>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</si>
  <si>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</si>
  <si>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</si>
  <si>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</si>
  <si>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</si>
  <si>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</si>
  <si>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</si>
  <si>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</si>
  <si>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</si>
  <si>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</si>
  <si>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</si>
  <si>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</si>
  <si>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</si>
  <si>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</si>
  <si>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</si>
  <si>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</si>
  <si>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</si>
  <si>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</si>
  <si>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</si>
  <si>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</si>
  <si>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</si>
  <si>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</si>
  <si>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</si>
  <si>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</si>
  <si>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</si>
  <si>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</si>
  <si>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</si>
  <si>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</si>
  <si>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</si>
  <si>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</si>
  <si>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</si>
  <si>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</si>
  <si>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</si>
  <si>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</si>
  <si>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</si>
  <si>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</si>
  <si>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</si>
  <si>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</si>
  <si>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</si>
  <si>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</si>
  <si>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</si>
  <si>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</si>
  <si>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</si>
  <si>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</si>
  <si>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</si>
  <si>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</si>
  <si>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</si>
  <si>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</si>
  <si>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</si>
  <si>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</si>
  <si>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</si>
  <si>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</si>
  <si>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</si>
  <si>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</si>
  <si>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</si>
  <si>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</si>
  <si>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</si>
  <si>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</si>
  <si>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</si>
  <si>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</si>
  <si>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</si>
  <si>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</si>
  <si>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</si>
  <si>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</si>
  <si>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</si>
  <si>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</si>
  <si>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</si>
  <si>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</si>
  <si>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</si>
  <si>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</si>
  <si>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</si>
  <si>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</si>
  <si>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</si>
  <si>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</si>
  <si>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</si>
  <si>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</si>
  <si>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</si>
  <si>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</si>
  <si>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</si>
  <si>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</si>
  <si>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</si>
  <si>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</si>
  <si>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</si>
  <si>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</si>
  <si>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</si>
  <si>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</si>
  <si>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</si>
  <si>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</si>
  <si>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</si>
  <si>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</si>
  <si>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</si>
  <si>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</si>
  <si>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</si>
  <si>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</si>
  <si>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</si>
  <si>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</si>
  <si>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</si>
  <si>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</si>
  <si>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</si>
  <si>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</si>
  <si>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</si>
  <si>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</si>
  <si>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</si>
  <si>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</si>
  <si>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</si>
  <si>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</si>
  <si>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</si>
  <si>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</si>
  <si>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</si>
  <si>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</si>
  <si>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</si>
  <si>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</si>
  <si>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</si>
  <si>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</si>
  <si>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</si>
  <si>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</si>
  <si>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</si>
  <si>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</si>
  <si>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</si>
  <si>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</si>
  <si>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</si>
  <si>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</si>
  <si>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</si>
  <si>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</si>
  <si>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</si>
  <si>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</si>
  <si>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</si>
  <si>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</si>
  <si>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</si>
  <si>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</si>
  <si>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</si>
  <si>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</si>
  <si>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</si>
  <si>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</si>
  <si>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</si>
  <si>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</si>
  <si>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</si>
  <si>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</si>
  <si>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</si>
  <si>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</si>
  <si>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</si>
  <si>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</si>
  <si>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</si>
  <si>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</si>
  <si>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</si>
  <si>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</si>
  <si>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</si>
  <si>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</si>
  <si>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</si>
  <si>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</si>
  <si>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</si>
  <si>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</si>
  <si>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</si>
  <si>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</si>
  <si>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</si>
  <si>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</si>
  <si>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</si>
  <si>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</si>
  <si>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</si>
  <si>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</si>
  <si>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</si>
  <si>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</si>
  <si>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</si>
  <si>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</si>
  <si>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</si>
  <si>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</si>
  <si>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</si>
  <si>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</si>
  <si>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</si>
  <si>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</si>
  <si>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</si>
  <si>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</si>
  <si>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</si>
  <si>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</si>
  <si>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</si>
  <si>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</si>
  <si>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</si>
  <si>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</si>
  <si>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</si>
  <si>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</si>
  <si>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</si>
  <si>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</si>
  <si>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</si>
  <si>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</si>
  <si>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</si>
  <si>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</si>
  <si>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</si>
  <si>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</si>
  <si>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</si>
  <si>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</si>
  <si>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</si>
  <si>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</si>
  <si>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</si>
  <si>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</si>
  <si>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</si>
  <si>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</si>
  <si>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</si>
  <si>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</si>
  <si>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</si>
  <si>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</si>
  <si>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</si>
  <si>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</si>
  <si>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</si>
  <si>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</si>
  <si>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</si>
  <si>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</si>
  <si>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</si>
  <si>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</si>
  <si>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</si>
  <si>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</si>
  <si>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</si>
  <si>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</si>
  <si>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</si>
  <si>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</si>
  <si>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</si>
  <si>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</si>
  <si>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</si>
  <si>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</si>
  <si>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</si>
  <si>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</si>
  <si>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</si>
  <si>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</si>
  <si>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</si>
  <si>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</si>
  <si>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</si>
  <si>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</si>
  <si>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</si>
  <si>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</si>
  <si>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</si>
  <si>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</si>
  <si>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</si>
  <si>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</si>
  <si>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</si>
  <si>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</si>
  <si>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</si>
  <si>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</si>
  <si>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</si>
  <si>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</si>
  <si>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</si>
  <si>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</si>
  <si>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</si>
  <si>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</si>
  <si>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</si>
  <si>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</si>
  <si>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</si>
  <si>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</si>
  <si>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</si>
  <si>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</si>
  <si>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</si>
  <si>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</si>
  <si>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</si>
  <si>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</si>
  <si>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</si>
  <si>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</si>
  <si>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</si>
  <si>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</si>
  <si>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</si>
  <si>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</si>
  <si>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</si>
  <si>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</si>
  <si>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</si>
  <si>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</si>
  <si>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</si>
  <si>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</si>
  <si>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</si>
  <si>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</si>
  <si>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</si>
  <si>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</si>
  <si>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</si>
  <si>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</si>
  <si>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</si>
  <si>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</si>
  <si>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</si>
  <si>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</si>
  <si>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</si>
  <si>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</si>
  <si>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</si>
  <si>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</si>
  <si>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</si>
  <si>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</si>
  <si>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</si>
  <si>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</si>
  <si>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</si>
  <si>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</si>
  <si>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</si>
  <si>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</si>
  <si>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</si>
  <si>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</si>
  <si>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</si>
  <si>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</si>
  <si>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</si>
  <si>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</si>
  <si>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</si>
  <si>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</si>
  <si>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</si>
  <si>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</si>
  <si>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</si>
  <si>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</si>
  <si>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</si>
  <si>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</si>
  <si>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</si>
  <si>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</si>
  <si>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</si>
  <si>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</si>
  <si>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</si>
  <si>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</si>
  <si>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</si>
  <si>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</si>
  <si>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</si>
  <si>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</si>
  <si>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</si>
  <si>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</si>
  <si>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</si>
  <si>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</si>
  <si>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</si>
  <si>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</si>
  <si>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</si>
  <si>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</si>
  <si>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</si>
  <si>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</si>
  <si>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</si>
  <si>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</si>
  <si>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</si>
  <si>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</si>
  <si>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</si>
  <si>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</si>
  <si>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</si>
  <si>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</si>
  <si>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</si>
  <si>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</si>
  <si>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</si>
  <si>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</si>
  <si>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</si>
  <si>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</si>
  <si>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</si>
  <si>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</si>
  <si>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</si>
  <si>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</si>
  <si>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</si>
  <si>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</si>
  <si>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</si>
  <si>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</si>
  <si>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</si>
  <si>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</si>
  <si>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</si>
  <si>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</si>
  <si>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</si>
  <si>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</si>
  <si>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</si>
  <si>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</si>
  <si>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</si>
  <si>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</si>
  <si>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</si>
  <si>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</si>
  <si>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</si>
  <si>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</si>
  <si>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</si>
  <si>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</si>
  <si>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</si>
  <si>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</si>
  <si>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</si>
  <si>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</si>
  <si>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</si>
  <si>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</si>
  <si>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</si>
  <si>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</si>
  <si>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</si>
  <si>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</si>
  <si>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</si>
  <si>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</si>
  <si>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</si>
  <si>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</si>
  <si>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</si>
  <si>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</si>
  <si>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</si>
  <si>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</si>
  <si>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</si>
  <si>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</si>
  <si>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</si>
  <si>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</si>
  <si>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</si>
  <si>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</si>
  <si>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</si>
  <si>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</si>
  <si>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</si>
  <si>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</si>
  <si>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</si>
  <si>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</si>
  <si>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</si>
  <si>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</si>
  <si>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</si>
  <si>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</si>
  <si>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</si>
  <si>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</si>
  <si>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</si>
  <si>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</si>
  <si>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</si>
  <si>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</si>
  <si>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</si>
  <si>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</si>
  <si>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</si>
  <si>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</si>
  <si>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</si>
  <si>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</si>
  <si>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</si>
  <si>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</si>
  <si>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</si>
  <si>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</si>
  <si>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</si>
  <si>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</si>
  <si>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</si>
  <si>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</si>
  <si>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</si>
  <si>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</si>
  <si>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</si>
  <si>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</si>
  <si>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</si>
  <si>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</si>
  <si>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</si>
  <si>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</si>
  <si>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</si>
  <si>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</si>
  <si>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</si>
  <si>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</si>
  <si>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</si>
  <si>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</si>
  <si>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</si>
  <si>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</si>
  <si>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</si>
  <si>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</si>
  <si>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</si>
  <si>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</si>
  <si>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</si>
  <si>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</si>
  <si>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</si>
  <si>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</si>
  <si>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</si>
  <si>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</si>
  <si>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</si>
  <si>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</si>
  <si>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</si>
  <si>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</si>
  <si>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</si>
  <si>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</si>
  <si>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</si>
  <si>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</si>
  <si>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</si>
  <si>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</si>
  <si>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</si>
  <si>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</si>
  <si>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</si>
  <si>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</si>
  <si>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</si>
  <si>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</si>
  <si>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</si>
  <si>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</si>
  <si>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</si>
  <si>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</si>
  <si>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</si>
  <si>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</si>
  <si>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</si>
  <si>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</si>
  <si>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</si>
  <si>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</si>
  <si>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</si>
  <si>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</si>
  <si>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</si>
  <si>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</si>
  <si>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</si>
  <si>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</si>
  <si>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</si>
  <si>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</si>
  <si>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</si>
  <si>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</si>
  <si>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</si>
  <si>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</si>
  <si>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</si>
  <si>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</si>
  <si>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</si>
  <si>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</si>
  <si>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</si>
  <si>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</si>
  <si>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</si>
  <si>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</si>
  <si>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</si>
  <si>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</si>
  <si>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</si>
  <si>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</si>
  <si>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</si>
  <si>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</si>
  <si>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</si>
  <si>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</si>
  <si>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</si>
  <si>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</si>
  <si>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</si>
  <si>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</si>
  <si>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</si>
  <si>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</si>
  <si>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</si>
  <si>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</si>
  <si>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</si>
  <si>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</si>
  <si>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</si>
  <si>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</si>
  <si>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</si>
  <si>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</si>
  <si>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</si>
  <si>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</si>
  <si>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</si>
  <si>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</si>
  <si>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</si>
  <si>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</si>
  <si>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</si>
  <si>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</si>
  <si>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</si>
  <si>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</si>
  <si>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</si>
  <si>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</si>
  <si>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</si>
  <si>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</si>
  <si>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</si>
  <si>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</si>
  <si>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</si>
  <si>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</si>
  <si>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</si>
  <si>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</si>
  <si>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</si>
  <si>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</si>
  <si>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</si>
  <si>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</si>
  <si>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</si>
  <si>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</si>
  <si>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</si>
  <si>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</si>
  <si>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</si>
  <si>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</si>
  <si>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</si>
  <si>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</si>
  <si>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</si>
  <si>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</si>
  <si>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</si>
  <si>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</si>
  <si>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</si>
  <si>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</si>
  <si>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</si>
  <si>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</si>
  <si>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</si>
  <si>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</si>
  <si>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</si>
  <si>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</si>
  <si>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</si>
  <si>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</si>
  <si>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</si>
  <si>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</si>
  <si>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</si>
  <si>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</si>
  <si>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</si>
  <si>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</si>
  <si>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</si>
  <si>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</si>
  <si>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</si>
  <si>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</si>
  <si>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</si>
  <si>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</si>
  <si>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</si>
  <si>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</si>
  <si>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</si>
  <si>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</si>
  <si>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</si>
  <si>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</si>
  <si>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</si>
  <si>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</si>
  <si>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</si>
  <si>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</si>
  <si>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</si>
  <si>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</si>
  <si>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</si>
  <si>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</si>
  <si>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</si>
  <si>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</si>
  <si>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</si>
  <si>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</si>
  <si>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</si>
  <si>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</si>
  <si>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</si>
  <si>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</si>
  <si>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</si>
  <si>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</si>
  <si>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</si>
  <si>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</si>
  <si>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</si>
  <si>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</si>
  <si>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</si>
  <si>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</si>
  <si>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</si>
  <si>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</si>
  <si>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</si>
  <si>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</si>
  <si>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</si>
  <si>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</si>
  <si>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</si>
  <si>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</si>
  <si>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</si>
  <si>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</si>
  <si>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</si>
  <si>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</si>
  <si>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</si>
  <si>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</si>
  <si>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</si>
  <si>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</si>
  <si>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</si>
  <si>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</si>
  <si>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</si>
  <si>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</si>
  <si>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</si>
  <si>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</si>
  <si>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</si>
  <si>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</si>
  <si>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</si>
  <si>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</si>
  <si>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</si>
  <si>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</si>
  <si>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</si>
  <si>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</si>
  <si>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</si>
  <si>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</si>
  <si>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</si>
  <si>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</si>
  <si>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</si>
  <si>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</si>
  <si>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</si>
  <si>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</si>
  <si>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</si>
  <si>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</si>
  <si>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</si>
  <si>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</si>
  <si>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</si>
  <si>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</si>
  <si>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</si>
  <si>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</si>
  <si>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</si>
  <si>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</si>
  <si>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</si>
  <si>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</si>
  <si>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</si>
  <si>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</si>
  <si>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</si>
  <si>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</si>
  <si>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</si>
  <si>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</si>
  <si>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</si>
  <si>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</si>
  <si>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</si>
  <si>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</si>
  <si>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</si>
  <si>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</si>
  <si>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</si>
  <si>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</si>
  <si>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</si>
  <si>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</si>
  <si>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</si>
  <si>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</si>
  <si>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</si>
  <si>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</si>
  <si>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</si>
  <si>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</si>
  <si>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</si>
  <si>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</si>
  <si>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</si>
  <si>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</si>
  <si>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</si>
  <si>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</si>
  <si>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</si>
  <si>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</si>
  <si>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</si>
  <si>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</si>
  <si>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</si>
  <si>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</si>
  <si>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</si>
  <si>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</si>
  <si>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</si>
  <si>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</si>
  <si>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</si>
  <si>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</si>
  <si>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</si>
  <si>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</si>
  <si>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</si>
  <si>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</si>
  <si>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</si>
  <si>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</si>
  <si>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</si>
  <si>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</si>
  <si>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</si>
  <si>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</si>
  <si>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</si>
  <si>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</si>
  <si>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</si>
  <si>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</si>
  <si>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</si>
  <si>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</si>
  <si>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</si>
  <si>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</si>
  <si>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</si>
  <si>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</si>
  <si>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</si>
  <si>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</si>
  <si>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</si>
  <si>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</si>
  <si>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</si>
  <si>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</si>
  <si>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</si>
  <si>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</si>
  <si>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</si>
  <si>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</si>
  <si>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</si>
  <si>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</si>
  <si>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</si>
  <si>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</si>
  <si>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</si>
  <si>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</si>
  <si>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</si>
  <si>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</si>
  <si>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</si>
  <si>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</si>
  <si>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</si>
  <si>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</si>
  <si>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</si>
  <si>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</si>
  <si>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</si>
  <si>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</si>
  <si>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</si>
  <si>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</si>
  <si>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</si>
  <si>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</si>
  <si>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</si>
  <si>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</si>
  <si>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</si>
  <si>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</si>
  <si>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</si>
  <si>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</si>
  <si>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</si>
  <si>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</si>
  <si>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</si>
  <si>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</si>
  <si>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</si>
  <si>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</si>
  <si>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</si>
  <si>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</si>
  <si>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</si>
  <si>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</si>
  <si>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</si>
  <si>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</si>
  <si>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</si>
  <si>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</si>
  <si>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</si>
  <si>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</si>
  <si>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</si>
  <si>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</si>
  <si>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</si>
  <si>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</si>
  <si>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</si>
  <si>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</si>
  <si>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</si>
  <si>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</si>
  <si>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</si>
  <si>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</si>
  <si>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</si>
  <si>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</si>
  <si>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</si>
  <si>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</si>
  <si>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</si>
  <si>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</si>
  <si>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</si>
  <si>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</si>
  <si>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</si>
  <si>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</si>
  <si>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</si>
  <si>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</si>
  <si>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</si>
  <si>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</si>
  <si>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</si>
  <si>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</si>
  <si>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</si>
  <si>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</si>
  <si>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</si>
  <si>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</si>
  <si>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</si>
  <si>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</si>
  <si>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</si>
  <si>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</si>
  <si>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</si>
  <si>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</si>
  <si>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</si>
  <si>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</si>
  <si>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</si>
  <si>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</si>
  <si>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</si>
  <si>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</si>
  <si>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</si>
  <si>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</si>
  <si>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</si>
  <si>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</si>
  <si>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</si>
  <si>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</si>
  <si>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</si>
  <si>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</si>
  <si>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</si>
  <si>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</si>
  <si>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</si>
  <si>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</si>
  <si>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</si>
  <si>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</si>
  <si>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</si>
  <si>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</si>
  <si>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</si>
  <si>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</si>
  <si>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</si>
  <si>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</si>
  <si>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</si>
  <si>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</si>
  <si>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</si>
  <si>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</si>
  <si>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</si>
  <si>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</si>
  <si>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</si>
  <si>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</si>
  <si>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</si>
  <si>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</si>
  <si>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</si>
  <si>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</si>
  <si>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</si>
  <si>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</si>
  <si>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</si>
  <si>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</si>
  <si>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</si>
  <si>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</si>
  <si>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</si>
  <si>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</si>
  <si>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</si>
  <si>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</si>
  <si>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</si>
  <si>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</si>
  <si>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</si>
  <si>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</si>
  <si>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</si>
  <si>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</si>
  <si>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</si>
  <si>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</si>
  <si>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</si>
  <si>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</si>
  <si>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</si>
  <si>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</si>
  <si>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</si>
  <si>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</si>
  <si>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</si>
  <si>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</si>
  <si>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</si>
  <si>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</si>
  <si>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</si>
  <si>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</si>
  <si>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</si>
  <si>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</si>
  <si>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</si>
  <si>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</si>
  <si>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</si>
  <si>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</si>
  <si>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</si>
  <si>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</si>
  <si>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</si>
  <si>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</si>
  <si>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</si>
  <si>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</si>
  <si>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</si>
  <si>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</si>
  <si>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</si>
  <si>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</si>
  <si>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</si>
  <si>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</si>
  <si>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</si>
  <si>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</si>
  <si>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</si>
  <si>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</si>
  <si>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</si>
  <si>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</si>
  <si>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</si>
  <si>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</si>
  <si>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</si>
  <si>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</si>
  <si>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</si>
  <si>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</si>
  <si>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</si>
  <si>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</si>
  <si>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</si>
  <si>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</si>
  <si>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</si>
  <si>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</si>
  <si>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</si>
  <si>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</si>
  <si>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</si>
  <si>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</si>
  <si>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</si>
  <si>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</si>
  <si>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</si>
  <si>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</si>
  <si>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</si>
  <si>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</si>
  <si>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</si>
  <si>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</si>
  <si>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</si>
  <si>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</si>
  <si>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</si>
  <si>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</si>
  <si>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</si>
  <si>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</si>
  <si>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</si>
  <si>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</si>
  <si>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</si>
  <si>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</si>
  <si>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</si>
  <si>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</si>
  <si>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</si>
  <si>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</si>
  <si>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</si>
  <si>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</si>
  <si>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</si>
  <si>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</si>
  <si>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</si>
  <si>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</si>
  <si>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</si>
  <si>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</si>
  <si>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</si>
  <si>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</si>
  <si>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</si>
  <si>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</si>
  <si>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</si>
  <si>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</si>
  <si>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</si>
  <si>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</si>
  <si>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</si>
  <si>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</si>
  <si>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</si>
  <si>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</si>
  <si>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</si>
  <si>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</si>
  <si>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</si>
  <si>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</si>
  <si>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</si>
  <si>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</si>
  <si>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</si>
  <si>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</si>
  <si>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</si>
  <si>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</si>
  <si>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</si>
  <si>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</si>
  <si>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</si>
  <si>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</si>
  <si>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</si>
  <si>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</si>
  <si>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</si>
  <si>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</si>
  <si>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</si>
  <si>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</si>
  <si>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</si>
  <si>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</si>
  <si>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</si>
  <si>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</si>
  <si>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</si>
  <si>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</si>
  <si>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</si>
  <si>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</si>
  <si>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</si>
  <si>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</si>
  <si>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</si>
  <si>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</si>
  <si>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</si>
  <si>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</si>
  <si>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</si>
  <si>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</si>
  <si>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</si>
  <si>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</si>
  <si>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</si>
  <si>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</si>
  <si>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</si>
  <si>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</si>
  <si>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</si>
  <si>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</si>
  <si>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</si>
  <si>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</si>
  <si>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</si>
  <si>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</si>
  <si>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</si>
  <si>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</si>
  <si>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</si>
  <si>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</si>
  <si>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</si>
  <si>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</si>
  <si>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</si>
  <si>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</si>
  <si>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</si>
  <si>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</si>
  <si>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</si>
  <si>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</si>
  <si>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</si>
  <si>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</si>
  <si>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</si>
  <si>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</si>
  <si>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</si>
  <si>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</si>
  <si>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</si>
  <si>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</si>
  <si>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</si>
  <si>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</si>
  <si>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</si>
  <si>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</si>
  <si>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</si>
  <si>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</si>
  <si>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</si>
  <si>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</si>
  <si>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</si>
  <si>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</si>
  <si>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</si>
  <si>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</si>
  <si>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</si>
  <si>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</si>
  <si>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</si>
  <si>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</si>
  <si>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</si>
  <si>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</si>
  <si>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</si>
  <si>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</si>
  <si>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</si>
  <si>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</si>
  <si>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</si>
  <si>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</si>
  <si>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</si>
  <si>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</si>
  <si>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</si>
  <si>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</si>
  <si>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</si>
  <si>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</si>
  <si>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</si>
  <si>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</si>
  <si>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</si>
  <si>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</si>
  <si>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</si>
  <si>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</si>
  <si>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</si>
  <si>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</si>
  <si>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</si>
  <si>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</si>
  <si>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</si>
  <si>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</si>
  <si>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</si>
  <si>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</si>
  <si>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</si>
  <si>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</si>
  <si>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</si>
  <si>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</si>
  <si>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</si>
  <si>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</si>
  <si>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</si>
  <si>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</si>
  <si>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</si>
  <si>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</si>
  <si>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</si>
  <si>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</si>
  <si>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</si>
  <si>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</si>
  <si>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</si>
  <si>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</si>
  <si>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</si>
  <si>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</si>
  <si>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</si>
  <si>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</si>
  <si>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</si>
  <si>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</si>
  <si>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</si>
  <si>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</si>
  <si>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</si>
  <si>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</si>
  <si>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</si>
  <si>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</si>
  <si>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</si>
  <si>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</si>
  <si>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</si>
  <si>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</si>
  <si>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</si>
  <si>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</si>
  <si>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</si>
  <si>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</si>
  <si>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</si>
  <si>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</si>
  <si>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</si>
  <si>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</si>
  <si>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</si>
  <si>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</si>
  <si>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</si>
  <si>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</si>
  <si>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</si>
  <si>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</si>
  <si>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</si>
  <si>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</si>
  <si>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</si>
  <si>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</si>
  <si>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</si>
  <si>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</si>
  <si>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</si>
  <si>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</si>
  <si>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</si>
  <si>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</si>
  <si>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</si>
  <si>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</si>
  <si>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</si>
  <si>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</si>
  <si>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</si>
  <si>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</si>
  <si>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</si>
  <si>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</si>
  <si>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</si>
  <si>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</si>
  <si>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</si>
  <si>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</si>
  <si>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</si>
  <si>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</si>
  <si>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</si>
  <si>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</si>
  <si>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</si>
  <si>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</si>
  <si>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</si>
  <si>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</si>
  <si>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</si>
  <si>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</si>
  <si>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</si>
  <si>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</si>
  <si>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</si>
  <si>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</si>
  <si>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</si>
  <si>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</si>
  <si>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</si>
  <si>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</si>
  <si>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</si>
  <si>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</si>
  <si>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</si>
  <si>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</si>
  <si>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</si>
  <si>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</si>
  <si>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</si>
  <si>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</si>
  <si>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</si>
  <si>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</si>
  <si>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</si>
  <si>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</si>
  <si>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</si>
  <si>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</si>
  <si>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</si>
  <si>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</si>
  <si>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</si>
  <si>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</si>
  <si>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</si>
  <si>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</si>
  <si>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</si>
  <si>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</si>
  <si>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</si>
  <si>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</si>
  <si>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</si>
  <si>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</si>
  <si>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</si>
  <si>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</si>
  <si>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</si>
  <si>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</si>
  <si>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</si>
  <si>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</si>
  <si>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</si>
  <si>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</si>
  <si>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</si>
  <si>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</si>
  <si>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</si>
  <si>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</si>
  <si>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</si>
  <si>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</si>
  <si>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</si>
  <si>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</si>
  <si>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</si>
  <si>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</si>
  <si>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</si>
  <si>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</si>
  <si>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</si>
  <si>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</si>
  <si>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</si>
  <si>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</si>
  <si>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</si>
  <si>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</si>
  <si>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</si>
  <si>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</si>
  <si>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</si>
  <si>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</si>
  <si>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</si>
  <si>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</si>
  <si>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</si>
  <si>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</si>
  <si>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</si>
  <si>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</si>
  <si>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</si>
  <si>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</si>
  <si>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</si>
  <si>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</si>
  <si>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</si>
  <si>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</si>
  <si>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</si>
  <si>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</si>
  <si>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</si>
  <si>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</si>
  <si>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</si>
  <si>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</si>
  <si>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</si>
  <si>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</si>
  <si>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</si>
  <si>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</si>
  <si>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</si>
  <si>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</si>
  <si>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</si>
  <si>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</si>
  <si>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</si>
  <si>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</si>
  <si>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</si>
  <si>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</si>
  <si>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</si>
  <si>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</si>
  <si>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</si>
  <si>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</si>
  <si>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</si>
  <si>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</si>
  <si>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</si>
  <si>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</si>
  <si>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</si>
  <si>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</si>
  <si>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</si>
  <si>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</si>
  <si>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</si>
  <si>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</si>
  <si>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</si>
  <si>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</si>
  <si>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</si>
  <si>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</si>
  <si>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</si>
  <si>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</si>
  <si>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</si>
  <si>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</si>
  <si>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</si>
  <si>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</si>
  <si>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</si>
  <si>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</si>
  <si>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</si>
  <si>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</si>
  <si>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</si>
  <si>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</si>
  <si>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</si>
  <si>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</si>
  <si>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</si>
  <si>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</si>
  <si>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</si>
  <si>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</si>
  <si>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</si>
  <si>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</si>
  <si>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</si>
  <si>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</si>
  <si>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</si>
  <si>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</si>
  <si>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</si>
  <si>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</si>
  <si>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</si>
  <si>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</si>
  <si>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</si>
  <si>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</si>
  <si>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</si>
  <si>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</si>
  <si>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</si>
  <si>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</si>
  <si>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</si>
  <si>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</si>
  <si>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</si>
  <si>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</si>
  <si>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</si>
  <si>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</si>
  <si>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</si>
  <si>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</si>
  <si>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</si>
  <si>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</si>
  <si>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</si>
  <si>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</si>
  <si>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</si>
  <si>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</si>
  <si>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</si>
  <si>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</si>
  <si>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</si>
  <si>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</si>
  <si>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</si>
  <si>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</si>
  <si>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</si>
  <si>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</si>
  <si>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</si>
  <si>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</si>
  <si>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</si>
  <si>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</si>
  <si>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</si>
  <si>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</si>
  <si>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</si>
  <si>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</si>
  <si>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</si>
  <si>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</si>
  <si>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</si>
  <si>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</si>
  <si>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</si>
  <si>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</si>
  <si>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</si>
  <si>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</si>
  <si>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</si>
  <si>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</si>
  <si>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</si>
  <si>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</si>
  <si>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</si>
  <si>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</si>
  <si>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</si>
  <si>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</si>
  <si>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</si>
  <si>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</si>
  <si>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</si>
  <si>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</si>
  <si>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</si>
  <si>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</si>
  <si>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</si>
  <si>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</si>
  <si>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</si>
  <si>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</si>
  <si>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</si>
  <si>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</si>
  <si>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</si>
  <si>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</si>
  <si>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</si>
  <si>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</si>
  <si>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</si>
  <si>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</si>
  <si>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</si>
  <si>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</si>
  <si>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</si>
  <si>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</si>
  <si>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</si>
  <si>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</si>
  <si>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</si>
  <si>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</si>
  <si>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</si>
  <si>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</si>
  <si>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</si>
  <si>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</si>
  <si>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</si>
  <si>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</si>
  <si>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</si>
  <si>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</si>
  <si>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</si>
  <si>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</si>
  <si>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</si>
  <si>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</si>
  <si>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</si>
  <si>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</si>
  <si>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</si>
  <si>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</si>
  <si>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</si>
  <si>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</si>
  <si>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</si>
  <si>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</si>
  <si>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</si>
  <si>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</si>
  <si>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</si>
  <si>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</si>
  <si>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</si>
  <si>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</si>
  <si>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</si>
  <si>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</si>
  <si>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</si>
  <si>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</si>
  <si>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</si>
  <si>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</si>
  <si>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</si>
  <si>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</si>
  <si>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</si>
  <si>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</si>
  <si>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</si>
  <si>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</si>
  <si>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</si>
  <si>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</si>
  <si>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</si>
  <si>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</si>
  <si>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</si>
  <si>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</si>
  <si>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</si>
  <si>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</si>
  <si>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</si>
  <si>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</si>
  <si>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</si>
  <si>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</si>
  <si>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</si>
  <si>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</si>
  <si>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</si>
  <si>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</si>
  <si>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</si>
  <si>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</si>
  <si>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</si>
  <si>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</si>
  <si>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</si>
  <si>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</si>
  <si>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</si>
  <si>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</si>
  <si>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</si>
  <si>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</si>
  <si>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</si>
  <si>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</si>
  <si>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</si>
  <si>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</si>
  <si>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</si>
  <si>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</si>
  <si>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</si>
  <si>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</si>
  <si>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</si>
  <si>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</si>
  <si>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</si>
  <si>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</si>
  <si>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</si>
  <si>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</si>
  <si>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</si>
  <si>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</si>
  <si>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</si>
  <si>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</si>
  <si>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</si>
  <si>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</si>
  <si>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</si>
  <si>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</si>
  <si>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</si>
  <si>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</si>
  <si>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</si>
  <si>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</si>
  <si>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</si>
  <si>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</si>
  <si>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</si>
  <si>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</si>
  <si>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</si>
  <si>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</si>
  <si>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</si>
  <si>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</si>
  <si>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</si>
  <si>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</si>
  <si>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</si>
  <si>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</si>
  <si>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</si>
  <si>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</si>
  <si>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</si>
  <si>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</si>
  <si>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</si>
  <si>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</si>
  <si>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</si>
  <si>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</si>
  <si>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</si>
  <si>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</si>
  <si>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</si>
  <si>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</si>
  <si>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</si>
  <si>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</si>
  <si>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</si>
  <si>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</si>
  <si>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</si>
  <si>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</si>
  <si>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</si>
  <si>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</si>
  <si>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</si>
  <si>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</si>
  <si>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</si>
  <si>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</si>
  <si>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</si>
  <si>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</si>
  <si>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</si>
  <si>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</si>
  <si>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</si>
  <si>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</si>
  <si>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</si>
  <si>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</si>
  <si>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</si>
  <si>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</si>
  <si>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</si>
  <si>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</si>
  <si>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</si>
  <si>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</si>
  <si>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</si>
  <si>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</si>
  <si>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</si>
  <si>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</si>
  <si>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</si>
  <si>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</si>
  <si>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</si>
  <si>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</si>
  <si>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</si>
  <si>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</si>
  <si>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</si>
  <si>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</si>
  <si>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</si>
  <si>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</si>
  <si>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</si>
  <si>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</si>
  <si>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</si>
  <si>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</si>
  <si>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</si>
  <si>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</si>
  <si>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</si>
  <si>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</si>
  <si>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</si>
  <si>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</si>
  <si>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</si>
  <si>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</si>
  <si>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</si>
  <si>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</si>
  <si>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</si>
  <si>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</si>
  <si>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</si>
  <si>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</si>
  <si>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</si>
  <si>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</si>
  <si>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</si>
  <si>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</si>
  <si>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</si>
  <si>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</si>
  <si>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</si>
  <si>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</si>
  <si>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</si>
  <si>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</si>
  <si>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</si>
  <si>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</si>
  <si>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</si>
  <si>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</si>
  <si>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</si>
  <si>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</si>
  <si>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</si>
  <si>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</si>
  <si>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</si>
  <si>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</si>
  <si>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</si>
  <si>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</si>
  <si>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</si>
  <si>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</si>
  <si>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</si>
  <si>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</si>
  <si>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</si>
  <si>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</si>
  <si>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</si>
  <si>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</si>
  <si>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</si>
  <si>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</si>
  <si>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</si>
  <si>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</si>
  <si>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</si>
  <si>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</si>
  <si>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</si>
  <si>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</si>
  <si>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</si>
  <si>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</si>
  <si>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</si>
  <si>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</si>
  <si>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</si>
  <si>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</si>
  <si>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</si>
  <si>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</si>
  <si>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</si>
  <si>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</si>
  <si>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</si>
  <si>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</si>
  <si>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</si>
  <si>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</si>
  <si>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</si>
  <si>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</si>
  <si>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</si>
  <si>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</si>
  <si>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</si>
  <si>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</si>
  <si>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</si>
  <si>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</si>
  <si>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</si>
  <si>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</si>
  <si>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</si>
  <si>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</si>
  <si>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</si>
  <si>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</si>
  <si>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</si>
  <si>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</si>
  <si>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</si>
  <si>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</si>
  <si>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</si>
  <si>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</si>
  <si>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</si>
  <si>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</si>
  <si>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</si>
  <si>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</si>
  <si>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</si>
  <si>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</si>
  <si>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</si>
  <si>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</si>
  <si>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</si>
  <si>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</si>
  <si>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</si>
  <si>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</si>
  <si>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</si>
  <si>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</si>
  <si>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</si>
  <si>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</si>
  <si>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</si>
  <si>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</si>
  <si>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</si>
  <si>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</si>
  <si>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</si>
  <si>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</si>
  <si>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</si>
  <si>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</si>
  <si>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</si>
  <si>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</si>
  <si>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</si>
  <si>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</si>
  <si>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</si>
  <si>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</si>
  <si>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</si>
  <si>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</si>
  <si>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</si>
  <si>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</si>
  <si>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</si>
  <si>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</si>
  <si>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</si>
  <si>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</si>
  <si>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</si>
  <si>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</si>
  <si>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</si>
  <si>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</si>
  <si>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</si>
  <si>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</si>
  <si>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</si>
  <si>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</si>
  <si>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</si>
  <si>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</si>
  <si>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</si>
  <si>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</si>
  <si>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</si>
  <si>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</si>
  <si>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</si>
  <si>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</si>
  <si>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</si>
  <si>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</si>
  <si>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</si>
  <si>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</si>
  <si>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</si>
  <si>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</si>
  <si>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</si>
  <si>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</si>
  <si>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</si>
  <si>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</si>
  <si>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</si>
  <si>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</si>
  <si>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</si>
  <si>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</si>
  <si>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</si>
  <si>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</si>
  <si>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</si>
  <si>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</si>
  <si>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</si>
  <si>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</si>
  <si>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</si>
  <si>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</si>
  <si>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</si>
  <si>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</si>
  <si>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</si>
  <si>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</si>
  <si>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</si>
  <si>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</si>
  <si>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</si>
  <si>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</si>
  <si>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</si>
  <si>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</si>
  <si>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</si>
  <si>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</si>
  <si>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</si>
  <si>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</si>
  <si>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</si>
  <si>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</si>
  <si>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</si>
  <si>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</si>
  <si>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</si>
  <si>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</si>
  <si>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</si>
  <si>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</si>
  <si>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</si>
  <si>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</si>
  <si>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</si>
  <si>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</si>
  <si>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</si>
  <si>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</si>
  <si>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</si>
  <si>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</si>
  <si>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</si>
  <si>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</si>
  <si>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</si>
  <si>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</si>
  <si>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</si>
  <si>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</si>
  <si>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</si>
  <si>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</si>
  <si>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</si>
  <si>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</si>
  <si>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</si>
  <si>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</si>
  <si>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</si>
  <si>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</si>
  <si>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</si>
  <si>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</si>
  <si>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</si>
  <si>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</si>
  <si>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</si>
  <si>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</si>
  <si>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</si>
  <si>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</si>
  <si>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</si>
  <si>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</si>
  <si>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</si>
  <si>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</si>
  <si>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</si>
  <si>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</si>
  <si>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</si>
  <si>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</si>
  <si>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</si>
  <si>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</si>
  <si>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</si>
  <si>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</si>
  <si>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</si>
  <si>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</si>
  <si>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</si>
  <si>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</si>
  <si>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</si>
  <si>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</si>
  <si>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</si>
  <si>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</si>
  <si>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</si>
  <si>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</si>
  <si>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</si>
  <si>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</si>
  <si>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</si>
  <si>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</si>
  <si>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</si>
  <si>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</si>
  <si>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</si>
  <si>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</si>
  <si>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</si>
  <si>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</si>
  <si>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</si>
  <si>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</si>
  <si>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</si>
  <si>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</si>
  <si>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</si>
  <si>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</si>
  <si>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</si>
  <si>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</si>
  <si>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</si>
  <si>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</si>
  <si>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</si>
  <si>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</si>
  <si>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</si>
  <si>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</si>
  <si>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</si>
  <si>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</si>
  <si>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</si>
  <si>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</si>
  <si>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</si>
  <si>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</si>
  <si>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</si>
  <si>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</si>
  <si>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</si>
  <si>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</si>
  <si>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</si>
  <si>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</si>
  <si>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</si>
  <si>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</si>
  <si>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</si>
  <si>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</si>
  <si>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</si>
  <si>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</si>
  <si>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</si>
  <si>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</si>
  <si>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</si>
  <si>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</si>
  <si>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</si>
  <si>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</si>
  <si>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</si>
  <si>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</si>
  <si>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</si>
  <si>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</si>
  <si>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</si>
  <si>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</si>
  <si>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</si>
  <si>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</si>
  <si>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</si>
  <si>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</si>
  <si>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</si>
  <si>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</si>
  <si>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</si>
  <si>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</si>
  <si>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</si>
  <si>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</si>
  <si>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</si>
  <si>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</si>
  <si>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</si>
  <si>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</si>
  <si>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</si>
  <si>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</si>
  <si>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</si>
  <si>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</si>
  <si>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</si>
  <si>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</si>
  <si>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</si>
  <si>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</si>
  <si>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</si>
  <si>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</si>
  <si>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</si>
  <si>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</si>
  <si>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</si>
  <si>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</si>
  <si>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</si>
  <si>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</si>
  <si>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</si>
  <si>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</si>
  <si>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</si>
  <si>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</si>
  <si>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</si>
  <si>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</si>
  <si>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</si>
  <si>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</si>
  <si>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</si>
  <si>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</si>
  <si>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</si>
  <si>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</si>
  <si>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</si>
  <si>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</si>
  <si>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</si>
  <si>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</si>
  <si>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</si>
  <si>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</si>
  <si>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</si>
  <si>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</si>
  <si>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</si>
  <si>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</si>
  <si>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</si>
  <si>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</si>
  <si>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</si>
  <si>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</si>
  <si>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</si>
  <si>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</si>
  <si>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</si>
  <si>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</si>
  <si>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</si>
  <si>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</si>
  <si>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</si>
  <si>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</si>
  <si>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</si>
  <si>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</si>
  <si>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</si>
  <si>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</si>
  <si>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</si>
  <si>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</si>
  <si>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</si>
  <si>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</si>
  <si>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</si>
  <si>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</si>
  <si>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</si>
  <si>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</si>
  <si>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</si>
  <si>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</si>
  <si>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</si>
  <si>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</si>
  <si>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</si>
  <si>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</si>
  <si>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</si>
  <si>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</si>
  <si>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</si>
  <si>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</si>
  <si>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</si>
  <si>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</si>
  <si>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</si>
  <si>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</si>
  <si>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</si>
  <si>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</si>
  <si>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</si>
  <si>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</si>
  <si>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</si>
  <si>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</si>
  <si>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</si>
  <si>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</si>
  <si>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</si>
  <si>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</si>
  <si>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</si>
  <si>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</si>
  <si>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</si>
  <si>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</si>
  <si>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</si>
  <si>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</si>
  <si>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</si>
  <si>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</si>
  <si>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</si>
  <si>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</si>
  <si>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</si>
  <si>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</si>
  <si>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</si>
  <si>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</si>
  <si>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</si>
  <si>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</si>
  <si>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</si>
  <si>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</si>
  <si>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</si>
  <si>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</si>
  <si>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</si>
  <si>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</si>
  <si>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</si>
  <si>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</si>
  <si>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</si>
  <si>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</si>
  <si>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</si>
  <si>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</si>
  <si>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</si>
  <si>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</si>
  <si>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</si>
  <si>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</si>
  <si>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</si>
  <si>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</si>
  <si>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</si>
  <si>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</si>
  <si>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</si>
  <si>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</si>
  <si>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</si>
  <si>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</si>
  <si>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</si>
  <si>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</si>
  <si>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</si>
  <si>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</si>
  <si>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</si>
  <si>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</si>
  <si>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</si>
  <si>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</si>
  <si>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</si>
  <si>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</si>
  <si>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</si>
  <si>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</si>
  <si>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</si>
  <si>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</si>
  <si>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</si>
  <si>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</si>
  <si>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</si>
  <si>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</si>
  <si>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</si>
  <si>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</si>
  <si>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</si>
  <si>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</si>
  <si>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</si>
  <si>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</si>
  <si>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</si>
  <si>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</si>
  <si>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</si>
  <si>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</si>
  <si>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</si>
  <si>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</si>
  <si>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</si>
  <si>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</si>
  <si>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</si>
  <si>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</si>
  <si>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</si>
  <si>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</si>
  <si>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</si>
  <si>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</si>
  <si>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</si>
  <si>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</si>
  <si>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</si>
  <si>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</si>
  <si>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</si>
  <si>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</si>
  <si>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</si>
  <si>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</si>
  <si>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</si>
  <si>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</si>
  <si>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</si>
  <si>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</si>
  <si>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</si>
  <si>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</si>
  <si>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</si>
  <si>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</si>
  <si>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</si>
  <si>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</si>
  <si>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</si>
  <si>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</si>
  <si>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</si>
  <si>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</si>
  <si>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</si>
  <si>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</si>
  <si>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</si>
  <si>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</si>
  <si>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</si>
  <si>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</si>
  <si>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</si>
  <si>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</si>
  <si>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</si>
  <si>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</si>
  <si>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</si>
  <si>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</si>
  <si>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</si>
  <si>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</si>
  <si>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</si>
  <si>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</si>
  <si>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</si>
  <si>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</si>
  <si>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</si>
  <si>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</si>
  <si>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</si>
  <si>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</si>
  <si>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</si>
  <si>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</si>
  <si>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</si>
  <si>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</si>
  <si>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</si>
  <si>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</si>
  <si>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</si>
  <si>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</si>
  <si>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</si>
  <si>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</si>
  <si>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</si>
  <si>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</si>
  <si>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</si>
  <si>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</si>
  <si>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</si>
  <si>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</si>
  <si>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</si>
  <si>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</si>
  <si>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</si>
  <si>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</si>
  <si>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</si>
  <si>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</si>
  <si>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</si>
  <si>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</si>
  <si>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</si>
  <si>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</si>
  <si>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</si>
  <si>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</si>
  <si>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</si>
  <si>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</si>
  <si>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</si>
  <si>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</si>
  <si>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</si>
  <si>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</si>
  <si>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</si>
  <si>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</si>
  <si>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</si>
  <si>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</si>
  <si>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</si>
  <si>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</si>
  <si>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</si>
  <si>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</si>
  <si>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</si>
  <si>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</si>
  <si>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</si>
  <si>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</si>
  <si>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</si>
  <si>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</si>
  <si>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</si>
  <si>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</si>
  <si>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</si>
  <si>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</si>
  <si>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</si>
  <si>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</si>
  <si>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</si>
  <si>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</si>
  <si>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</si>
  <si>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</si>
  <si>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</si>
  <si>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</si>
  <si>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</si>
  <si>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</si>
  <si>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</si>
  <si>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</si>
  <si>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</si>
  <si>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</si>
  <si>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</si>
  <si>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</si>
  <si>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</si>
  <si>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</si>
  <si>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</si>
  <si>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</si>
  <si>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</si>
  <si>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</si>
  <si>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</si>
  <si>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</si>
  <si>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</si>
  <si>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</si>
  <si>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</si>
  <si>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</si>
  <si>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</si>
  <si>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</si>
  <si>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</si>
  <si>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</si>
  <si>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</si>
  <si>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</si>
  <si>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</si>
  <si>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</si>
  <si>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</si>
  <si>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</si>
  <si>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</si>
  <si>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</si>
  <si>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</si>
  <si>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</si>
  <si>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</si>
  <si>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</si>
  <si>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</si>
  <si>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</si>
  <si>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</si>
  <si>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</si>
  <si>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</si>
  <si>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</si>
  <si>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</si>
  <si>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</si>
  <si>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</si>
  <si>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</si>
  <si>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</si>
  <si>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</si>
  <si>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</si>
  <si>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</si>
  <si>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</si>
  <si>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</si>
  <si>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</si>
  <si>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</si>
  <si>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</si>
  <si>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</si>
  <si>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</si>
  <si>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</si>
  <si>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</si>
  <si>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</si>
  <si>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</si>
  <si>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</si>
  <si>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</si>
  <si>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</si>
  <si>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</si>
  <si>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</si>
  <si>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</si>
  <si>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</si>
  <si>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</si>
  <si>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</si>
  <si>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</si>
  <si>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</si>
  <si>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</si>
  <si>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</si>
  <si>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</si>
  <si>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</si>
  <si>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</si>
  <si>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</si>
  <si>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</si>
  <si>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</si>
  <si>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</si>
  <si>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</si>
  <si>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</si>
  <si>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</si>
  <si>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</si>
  <si>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</si>
  <si>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</si>
  <si>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</si>
  <si>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</si>
  <si>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</si>
  <si>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</si>
  <si>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</si>
  <si>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</si>
  <si>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</si>
  <si>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</si>
  <si>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</si>
  <si>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</si>
  <si>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</si>
  <si>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</si>
  <si>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</si>
  <si>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</si>
  <si>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</si>
  <si>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</si>
  <si>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</si>
  <si>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</si>
  <si>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</si>
  <si>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</si>
  <si>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</si>
  <si>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</si>
  <si>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</si>
  <si>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</si>
  <si>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</si>
  <si>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</si>
  <si>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</si>
  <si>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</si>
  <si>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</si>
  <si>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</si>
  <si>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</si>
  <si>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</si>
  <si>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</si>
  <si>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</si>
  <si>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</si>
  <si>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</si>
  <si>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</si>
  <si>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</si>
  <si>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</si>
  <si>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</si>
  <si>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</si>
  <si>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</si>
  <si>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</si>
  <si>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</si>
  <si>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</si>
  <si>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</si>
  <si>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</si>
  <si>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</si>
  <si>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</si>
  <si>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</si>
  <si>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</si>
  <si>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</si>
  <si>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</si>
  <si>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</si>
  <si>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</si>
  <si>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</si>
  <si>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</si>
  <si>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</si>
  <si>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</si>
  <si>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</si>
  <si>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</si>
  <si>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</si>
  <si>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</si>
  <si>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</si>
  <si>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</si>
  <si>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</si>
  <si>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</si>
  <si>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</si>
  <si>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</si>
  <si>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</si>
  <si>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</si>
  <si>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</si>
  <si>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</si>
  <si>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</si>
  <si>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</si>
  <si>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</si>
  <si>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</si>
  <si>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</si>
  <si>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</si>
  <si>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</si>
  <si>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</si>
  <si>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</si>
  <si>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</si>
  <si>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</si>
  <si>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</si>
  <si>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</si>
  <si>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</si>
  <si>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</si>
  <si>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</si>
  <si>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</si>
  <si>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</si>
  <si>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</si>
  <si>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</si>
  <si>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</si>
  <si>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</si>
  <si>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</si>
  <si>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</si>
  <si>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</si>
  <si>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</si>
  <si>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</si>
  <si>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</si>
  <si>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</si>
  <si>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</si>
  <si>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</si>
  <si>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</si>
  <si>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</si>
  <si>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</si>
  <si>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</si>
  <si>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</si>
  <si>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</si>
  <si>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</si>
  <si>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</si>
  <si>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</si>
  <si>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</si>
  <si>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</si>
  <si>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</si>
  <si>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</si>
  <si>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</si>
  <si>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</si>
  <si>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</si>
  <si>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</si>
  <si>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</si>
  <si>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</si>
  <si>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</si>
  <si>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</si>
  <si>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</si>
  <si>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</si>
  <si>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</si>
  <si>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</si>
  <si>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</si>
  <si>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</si>
  <si>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</si>
  <si>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</si>
  <si>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</si>
  <si>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</si>
  <si>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</si>
  <si>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</si>
  <si>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</si>
  <si>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</si>
  <si>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</si>
  <si>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</si>
  <si>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</si>
  <si>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</si>
  <si>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</si>
  <si>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</si>
  <si>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</si>
  <si>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</si>
  <si>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</si>
  <si>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</si>
  <si>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</si>
  <si>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</si>
  <si>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</si>
  <si>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</si>
  <si>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</si>
  <si>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</si>
  <si>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</si>
  <si>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</si>
  <si>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</si>
  <si>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</si>
  <si>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</si>
  <si>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</si>
  <si>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</si>
  <si>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</si>
  <si>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</si>
  <si>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</si>
  <si>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</si>
  <si>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</si>
  <si>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</si>
  <si>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</si>
  <si>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</si>
  <si>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</si>
  <si>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</si>
  <si>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</si>
  <si>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</si>
  <si>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</si>
  <si>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</si>
  <si>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</si>
  <si>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</si>
  <si>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</si>
  <si>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</si>
  <si>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</si>
  <si>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</si>
  <si>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</si>
  <si>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</si>
  <si>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</si>
  <si>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</si>
  <si>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</si>
  <si>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</si>
  <si>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</si>
  <si>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</si>
  <si>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</si>
  <si>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</si>
  <si>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</si>
  <si>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</si>
  <si>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</si>
  <si>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</si>
  <si>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</si>
  <si>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</si>
  <si>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</si>
  <si>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</si>
  <si>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</si>
  <si>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</si>
  <si>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</si>
  <si>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</si>
  <si>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</si>
  <si>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</si>
  <si>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</si>
  <si>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</si>
  <si>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</si>
  <si>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</si>
  <si>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</si>
  <si>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</si>
  <si>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</si>
  <si>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</si>
  <si>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</si>
  <si>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</si>
  <si>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</si>
  <si>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</si>
  <si>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</si>
  <si>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</si>
  <si>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</si>
  <si>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</si>
  <si>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</si>
  <si>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</si>
  <si>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</si>
  <si>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</si>
  <si>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</si>
  <si>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</si>
  <si>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</si>
  <si>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</si>
  <si>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</si>
  <si>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</si>
  <si>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</si>
  <si>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</si>
  <si>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</si>
  <si>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</si>
  <si>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</si>
  <si>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</si>
  <si>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</si>
  <si>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</si>
  <si>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</si>
  <si>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</si>
  <si>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</si>
  <si>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</si>
  <si>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</si>
  <si>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</si>
  <si>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</si>
  <si>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</si>
  <si>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</si>
  <si>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</si>
  <si>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</si>
  <si>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</si>
  <si>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</si>
  <si>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</si>
  <si>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</si>
  <si>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</si>
  <si>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</si>
  <si>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</si>
  <si>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</si>
  <si>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</si>
  <si>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</si>
  <si>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</si>
  <si>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</si>
  <si>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</si>
  <si>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</si>
  <si>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</si>
  <si>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</si>
  <si>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</si>
  <si>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</si>
  <si>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</si>
  <si>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</si>
  <si>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</si>
  <si>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</si>
  <si>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</si>
  <si>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</si>
  <si>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</si>
  <si>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</si>
  <si>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</si>
  <si>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</si>
  <si>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</si>
  <si>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</si>
  <si>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</si>
  <si>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</si>
  <si>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</si>
  <si>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</si>
  <si>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</si>
  <si>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</si>
  <si>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</si>
  <si>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</si>
  <si>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</si>
  <si>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</si>
  <si>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</si>
  <si>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</si>
  <si>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</si>
  <si>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</si>
  <si>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</si>
  <si>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</si>
  <si>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</si>
  <si>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</si>
  <si>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</si>
  <si>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</si>
  <si>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</si>
  <si>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</si>
  <si>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</si>
  <si>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</si>
  <si>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</si>
  <si>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</si>
  <si>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</si>
  <si>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</si>
  <si>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</si>
  <si>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</si>
  <si>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</si>
  <si>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</si>
  <si>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</si>
  <si>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</si>
  <si>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</si>
  <si>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</si>
  <si>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</si>
  <si>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</si>
  <si>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</si>
  <si>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</si>
  <si>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</si>
  <si>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</si>
  <si>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</si>
  <si>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</si>
  <si>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</si>
  <si>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</si>
  <si>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</si>
  <si>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</si>
  <si>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</si>
  <si>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</si>
  <si>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</si>
  <si>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</si>
  <si>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</si>
  <si>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</si>
  <si>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</si>
  <si>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</si>
  <si>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</si>
  <si>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</si>
  <si>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</si>
  <si>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</si>
  <si>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</si>
  <si>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</si>
  <si>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</si>
  <si>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</si>
  <si>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</si>
  <si>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</si>
  <si>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</si>
  <si>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</si>
  <si>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</si>
  <si>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</si>
  <si>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</si>
  <si>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</si>
  <si>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</si>
  <si>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</si>
  <si>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</si>
  <si>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</si>
  <si>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</si>
  <si>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</si>
  <si>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</si>
  <si>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</si>
  <si>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</si>
  <si>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</si>
  <si>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</si>
  <si>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</si>
  <si>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</si>
  <si>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</si>
  <si>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</si>
  <si>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</si>
  <si>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</si>
  <si>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</si>
  <si>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</si>
  <si>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</si>
  <si>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</si>
  <si>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</si>
  <si>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</si>
  <si>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</si>
  <si>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</si>
  <si>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</si>
  <si>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</si>
  <si>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</si>
  <si>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</si>
  <si>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</si>
  <si>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</si>
  <si>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</si>
  <si>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</si>
  <si>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</si>
  <si>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</si>
  <si>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</si>
  <si>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</si>
  <si>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</si>
  <si>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</si>
  <si>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</si>
  <si>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</si>
  <si>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</si>
  <si>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</si>
  <si>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</si>
  <si>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</si>
  <si>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</si>
  <si>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</si>
  <si>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</si>
  <si>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</si>
  <si>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</si>
  <si>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</si>
  <si>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</si>
  <si>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</si>
  <si>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</si>
  <si>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</si>
  <si>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</si>
  <si>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</si>
  <si>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</si>
  <si>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</si>
  <si>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</si>
  <si>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</si>
  <si>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</si>
  <si>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</si>
  <si>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</si>
  <si>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</si>
  <si>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</si>
  <si>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</si>
  <si>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</si>
  <si>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</si>
  <si>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</si>
  <si>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</si>
  <si>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</si>
  <si>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</si>
  <si>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</si>
  <si>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</si>
  <si>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</si>
  <si>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</si>
  <si>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</si>
  <si>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</si>
  <si>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</si>
  <si>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</si>
  <si>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</si>
  <si>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</si>
  <si>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</si>
  <si>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</si>
  <si>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</si>
  <si>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</si>
  <si>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</si>
  <si>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</si>
  <si>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</si>
  <si>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</si>
  <si>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</si>
  <si>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</si>
  <si>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</si>
  <si>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</si>
  <si>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</si>
  <si>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</si>
  <si>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</si>
  <si>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</si>
  <si>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</si>
  <si>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</si>
  <si>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</si>
  <si>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</si>
  <si>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</si>
  <si>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</si>
  <si>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</si>
  <si>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</si>
  <si>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</si>
  <si>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</si>
  <si>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</si>
  <si>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</si>
  <si>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</si>
  <si>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</si>
  <si>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</si>
  <si>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</si>
  <si>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</si>
  <si>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</si>
  <si>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</si>
  <si>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</si>
  <si>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</si>
  <si>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</si>
  <si>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</si>
  <si>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</si>
  <si>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</si>
  <si>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</si>
  <si>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</si>
  <si>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</si>
  <si>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</si>
  <si>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</si>
  <si>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</si>
  <si>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</si>
  <si>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</si>
  <si>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</si>
  <si>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</si>
  <si>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</si>
  <si>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</si>
  <si>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</si>
  <si>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</si>
  <si>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</si>
  <si>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</si>
  <si>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</si>
  <si>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</si>
  <si>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</si>
  <si>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</si>
  <si>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</si>
  <si>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</si>
  <si>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</si>
  <si>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</si>
  <si>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</si>
  <si>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</si>
  <si>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</si>
  <si>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</si>
  <si>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</si>
  <si>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</si>
  <si>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</si>
  <si>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</si>
  <si>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</si>
  <si>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</si>
  <si>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</si>
  <si>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</si>
  <si>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</si>
  <si>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</si>
  <si>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</si>
  <si>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</si>
  <si>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</si>
  <si>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</si>
  <si>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</si>
  <si>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</si>
  <si>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</si>
  <si>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</si>
  <si>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</si>
  <si>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</si>
  <si>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</si>
  <si>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</si>
  <si>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</si>
  <si>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</si>
  <si>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</si>
  <si>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</si>
  <si>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</si>
  <si>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</si>
  <si>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</si>
  <si>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</si>
  <si>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</si>
  <si>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</si>
  <si>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</si>
  <si>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</si>
  <si>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</si>
  <si>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</si>
  <si>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</si>
  <si>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</si>
  <si>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</si>
  <si>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</si>
  <si>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</si>
  <si>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</si>
  <si>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</si>
  <si>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</si>
  <si>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</si>
  <si>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</si>
  <si>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</si>
  <si>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</si>
  <si>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</si>
  <si>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</si>
  <si>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</si>
  <si>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</si>
  <si>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</si>
  <si>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</si>
  <si>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</si>
  <si>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</si>
  <si>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</si>
  <si>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</si>
  <si>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</si>
  <si>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</si>
  <si>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</si>
  <si>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</si>
  <si>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</si>
  <si>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</si>
  <si>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</si>
  <si>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</si>
  <si>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</si>
  <si>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</si>
  <si>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</si>
  <si>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</si>
  <si>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</si>
  <si>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</si>
  <si>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</si>
  <si>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</si>
  <si>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</si>
  <si>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</si>
  <si>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</si>
  <si>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</si>
  <si>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</si>
  <si>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</si>
  <si>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</si>
  <si>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</si>
  <si>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</si>
  <si>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</si>
  <si>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</si>
  <si>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</si>
  <si>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</si>
  <si>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</si>
  <si>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</si>
  <si>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</si>
  <si>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</si>
  <si>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</si>
  <si>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</si>
  <si>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</si>
  <si>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</si>
  <si>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</si>
  <si>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</si>
  <si>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</si>
  <si>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</si>
  <si>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</si>
  <si>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</si>
  <si>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</si>
  <si>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</si>
  <si>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</si>
  <si>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</si>
  <si>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</si>
  <si>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</si>
  <si>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</si>
  <si>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</si>
  <si>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</si>
  <si>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</si>
  <si>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</si>
  <si>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</si>
  <si>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</si>
  <si>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</si>
  <si>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</si>
  <si>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</si>
  <si>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</si>
  <si>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</si>
  <si>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</si>
  <si>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</si>
  <si>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</si>
  <si>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</si>
  <si>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</si>
  <si>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</si>
  <si>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</si>
  <si>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</si>
  <si>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</si>
  <si>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</si>
  <si>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</si>
  <si>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</si>
  <si>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</si>
  <si>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</si>
  <si>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</si>
  <si>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</si>
  <si>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</si>
  <si>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</si>
  <si>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</si>
  <si>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</si>
  <si>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</si>
  <si>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</si>
  <si>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</si>
  <si>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</si>
  <si>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</si>
  <si>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</si>
  <si>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</si>
  <si>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</si>
  <si>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</si>
  <si>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</si>
  <si>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</si>
  <si>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</si>
  <si>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</si>
  <si>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</si>
  <si>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</si>
  <si>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</si>
  <si>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</si>
  <si>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</si>
  <si>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</si>
  <si>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</si>
  <si>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</si>
  <si>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</si>
  <si>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</si>
  <si>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</si>
  <si>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</si>
  <si>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</si>
  <si>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</si>
  <si>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</si>
  <si>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</si>
  <si>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</si>
  <si>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</si>
  <si>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</si>
  <si>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</si>
  <si>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</si>
  <si>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</si>
  <si>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</si>
  <si>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</si>
  <si>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</si>
  <si>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</si>
  <si>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</si>
  <si>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</si>
  <si>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</si>
  <si>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</si>
  <si>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</si>
  <si>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</si>
  <si>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</si>
  <si>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</si>
  <si>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</si>
  <si>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</si>
  <si>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</si>
  <si>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</si>
  <si>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</si>
  <si>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</si>
  <si>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</si>
  <si>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</si>
  <si>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</si>
  <si>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</si>
  <si>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</si>
  <si>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</si>
  <si>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</si>
  <si>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</si>
  <si>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</si>
  <si>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</si>
  <si>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</si>
  <si>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</si>
  <si>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</si>
  <si>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</si>
  <si>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</si>
  <si>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</si>
  <si>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</si>
  <si>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</si>
  <si>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</si>
  <si>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</si>
  <si>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</si>
  <si>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</si>
  <si>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</si>
  <si>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</si>
  <si>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</si>
  <si>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</si>
  <si>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</si>
  <si>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</si>
  <si>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</si>
  <si>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</si>
  <si>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</si>
  <si>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</si>
  <si>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</si>
  <si>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</si>
  <si>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</si>
  <si>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</si>
  <si>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</si>
  <si>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</si>
  <si>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</si>
  <si>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</si>
  <si>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</si>
  <si>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</si>
  <si>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</si>
  <si>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</si>
  <si>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</si>
  <si>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</si>
  <si>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</si>
  <si>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</si>
  <si>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</si>
  <si>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</si>
  <si>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</si>
  <si>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</si>
  <si>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</si>
  <si>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</si>
  <si>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</si>
  <si>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</si>
  <si>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</si>
  <si>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</si>
  <si>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</si>
  <si>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</si>
  <si>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</si>
  <si>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</si>
  <si>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</si>
  <si>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</si>
  <si>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</si>
  <si>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</si>
  <si>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</si>
  <si>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</si>
  <si>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</si>
  <si>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</si>
  <si>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</si>
  <si>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</si>
  <si>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</si>
  <si>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</si>
  <si>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</si>
  <si>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</si>
  <si>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</si>
  <si>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</si>
  <si>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</si>
  <si>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</si>
  <si>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</si>
  <si>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</si>
  <si>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</si>
  <si>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</si>
  <si>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</si>
  <si>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</si>
  <si>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</si>
  <si>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</si>
  <si>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</si>
  <si>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</si>
  <si>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</si>
  <si>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</si>
  <si>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</si>
  <si>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</si>
  <si>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</si>
  <si>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</si>
  <si>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</si>
  <si>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</si>
  <si>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</si>
  <si>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</si>
  <si>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</si>
  <si>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</si>
  <si>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</si>
  <si>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</si>
  <si>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</si>
  <si>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</si>
  <si>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</si>
  <si>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</si>
  <si>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</si>
  <si>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</si>
  <si>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</si>
  <si>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</si>
  <si>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</si>
  <si>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</si>
  <si>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</si>
  <si>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</si>
  <si>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</si>
  <si>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</si>
  <si>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</si>
  <si>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</si>
  <si>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</si>
  <si>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</si>
  <si>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</si>
  <si>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</si>
  <si>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</si>
  <si>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</si>
  <si>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</si>
  <si>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</si>
  <si>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</si>
  <si>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</si>
  <si>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</si>
  <si>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</si>
  <si>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</si>
  <si>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</si>
  <si>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</si>
  <si>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</si>
  <si>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</si>
  <si>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</si>
  <si>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</si>
  <si>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</si>
  <si>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</si>
  <si>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</si>
  <si>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</si>
  <si>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</si>
  <si>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</si>
  <si>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</si>
  <si>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</si>
  <si>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</si>
  <si>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</si>
  <si>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</si>
  <si>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</si>
  <si>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</si>
  <si>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</si>
  <si>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</si>
  <si>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</si>
  <si>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</si>
  <si>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</si>
  <si>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</si>
  <si>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</si>
  <si>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</si>
  <si>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</si>
  <si>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</si>
  <si>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</si>
  <si>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</si>
  <si>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</si>
  <si>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</si>
  <si>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</si>
  <si>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</si>
  <si>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</si>
  <si>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</si>
  <si>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</si>
  <si>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</si>
  <si>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</si>
  <si>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</si>
  <si>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</si>
  <si>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</si>
  <si>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</si>
  <si>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</si>
  <si>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</si>
  <si>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</si>
  <si>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</si>
  <si>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</si>
  <si>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</si>
  <si>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</si>
  <si>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</si>
  <si>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</si>
  <si>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</si>
  <si>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</si>
  <si>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</si>
  <si>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</si>
  <si>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</si>
  <si>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</si>
  <si>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</si>
  <si>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</si>
  <si>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</si>
  <si>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</si>
  <si>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</si>
  <si>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</si>
  <si>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</si>
  <si>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</si>
  <si>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</si>
  <si>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</si>
  <si>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</si>
  <si>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</si>
  <si>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</si>
  <si>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</si>
  <si>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</si>
  <si>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</si>
  <si>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</si>
  <si>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</si>
  <si>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</si>
  <si>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</si>
  <si>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</si>
  <si>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</si>
  <si>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</si>
  <si>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</si>
  <si>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</si>
  <si>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</si>
  <si>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</si>
  <si>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</si>
  <si>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</si>
  <si>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</si>
  <si>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</si>
  <si>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</si>
  <si>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</si>
  <si>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</si>
  <si>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</si>
  <si>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</si>
  <si>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</si>
  <si>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</si>
  <si>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</si>
  <si>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</si>
  <si>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</si>
  <si>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</si>
  <si>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</si>
  <si>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</si>
  <si>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</si>
  <si>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</si>
  <si>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</si>
  <si>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</si>
  <si>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</si>
  <si>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</si>
  <si>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</si>
  <si>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</si>
  <si>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</si>
  <si>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</si>
  <si>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</si>
  <si>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</si>
  <si>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</si>
  <si>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</si>
  <si>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</si>
  <si>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</si>
  <si>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</si>
  <si>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</si>
  <si>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</si>
  <si>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</si>
  <si>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</si>
  <si>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</si>
  <si>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</si>
  <si>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</si>
  <si>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</si>
  <si>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</si>
  <si>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</si>
  <si>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</si>
  <si>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</si>
  <si>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</si>
  <si>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</si>
  <si>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</si>
  <si>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</si>
  <si>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</si>
  <si>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</si>
  <si>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</si>
  <si>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</si>
  <si>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</si>
  <si>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</si>
  <si>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</si>
  <si>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</si>
  <si>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</si>
  <si>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</si>
  <si>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</si>
  <si>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</si>
  <si>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</si>
  <si>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</si>
  <si>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</si>
  <si>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</si>
  <si>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</si>
  <si>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</si>
  <si>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</si>
  <si>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</si>
  <si>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</si>
  <si>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</si>
  <si>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</si>
  <si>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</si>
  <si>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</si>
  <si>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</si>
  <si>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</si>
  <si>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</si>
  <si>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</si>
  <si>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</si>
  <si>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</si>
  <si>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</si>
  <si>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</si>
  <si>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</si>
  <si>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</si>
  <si>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</si>
  <si>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</si>
  <si>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</si>
  <si>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</si>
  <si>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</si>
  <si>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</si>
  <si>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</si>
  <si>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</si>
  <si>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</si>
  <si>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</si>
  <si>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</si>
  <si>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</si>
  <si>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</si>
  <si>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</si>
  <si>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</si>
  <si>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</si>
  <si>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</si>
  <si>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</si>
  <si>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</si>
  <si>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</si>
  <si>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</si>
  <si>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</si>
  <si>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</si>
  <si>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</si>
  <si>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</si>
  <si>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</si>
  <si>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</si>
  <si>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</si>
  <si>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</si>
  <si>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</si>
  <si>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</si>
  <si>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</si>
  <si>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</si>
  <si>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</si>
  <si>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</si>
  <si>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</si>
  <si>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</si>
  <si>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</si>
  <si>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</si>
  <si>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</si>
  <si>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</si>
  <si>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</si>
  <si>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</si>
  <si>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</si>
  <si>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</si>
  <si>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</si>
  <si>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</si>
  <si>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</si>
  <si>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</si>
  <si>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</si>
  <si>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</si>
  <si>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</si>
  <si>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</si>
  <si>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</si>
  <si>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</si>
  <si>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</si>
  <si>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</si>
  <si>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</si>
  <si>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</si>
  <si>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</si>
  <si>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</si>
  <si>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</si>
  <si>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</si>
  <si>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</si>
  <si>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</si>
  <si>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</si>
  <si>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</si>
  <si>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</si>
  <si>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</si>
  <si>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</si>
  <si>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</si>
  <si>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</si>
  <si>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</si>
  <si>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</si>
  <si>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</si>
  <si>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</si>
  <si>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</si>
  <si>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</si>
  <si>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</si>
  <si>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</si>
  <si>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</si>
  <si>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</si>
  <si>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</si>
  <si>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</si>
  <si>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</si>
  <si>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</si>
  <si>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</si>
  <si>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</si>
  <si>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</si>
  <si>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</si>
  <si>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</si>
  <si>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</si>
  <si>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</si>
  <si>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</si>
  <si>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</si>
  <si>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</si>
  <si>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</si>
  <si>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</si>
  <si>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</si>
  <si>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</si>
  <si>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</si>
  <si>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</si>
  <si>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</si>
  <si>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</si>
  <si>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</si>
  <si>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</si>
  <si>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</si>
  <si>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</si>
  <si>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</si>
  <si>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</si>
  <si>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</si>
  <si>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</si>
  <si>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</si>
  <si>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</si>
  <si>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</si>
  <si>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</si>
  <si>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</si>
  <si>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</si>
  <si>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</si>
  <si>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</si>
  <si>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</si>
  <si>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</si>
  <si>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</si>
  <si>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</si>
  <si>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</si>
  <si>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</si>
  <si>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</si>
  <si>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</si>
  <si>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</si>
  <si>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</si>
  <si>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</si>
  <si>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</si>
  <si>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</si>
  <si>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</si>
  <si>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</si>
  <si>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</si>
  <si>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</si>
  <si>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</si>
  <si>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</si>
  <si>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</si>
  <si>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</si>
  <si>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</si>
  <si>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</si>
  <si>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</si>
  <si>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</si>
  <si>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</si>
  <si>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</si>
  <si>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</si>
  <si>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</si>
  <si>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</si>
  <si>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</si>
  <si>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</si>
  <si>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</si>
  <si>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</si>
  <si>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</si>
  <si>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</si>
  <si>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</si>
  <si>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</si>
  <si>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</si>
  <si>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</si>
  <si>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</si>
  <si>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</si>
  <si>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</si>
  <si>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</si>
  <si>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</si>
  <si>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</si>
  <si>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</si>
  <si>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</si>
  <si>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</si>
  <si>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</si>
  <si>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</si>
  <si>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</si>
  <si>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</si>
  <si>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</si>
  <si>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</si>
  <si>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</si>
  <si>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</si>
  <si>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</si>
  <si>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</si>
  <si>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</si>
  <si>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</si>
  <si>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</si>
  <si>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</si>
  <si>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</si>
  <si>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</si>
  <si>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</si>
  <si>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</si>
  <si>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</si>
  <si>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</si>
  <si>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</si>
  <si>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</si>
  <si>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</si>
  <si>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</si>
  <si>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</si>
  <si>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</si>
  <si>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</si>
  <si>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</si>
  <si>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</si>
  <si>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</si>
  <si>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</si>
  <si>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</si>
  <si>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</si>
  <si>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</si>
  <si>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</si>
  <si>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</si>
  <si>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</si>
  <si>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</si>
  <si>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</si>
  <si>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</si>
  <si>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</si>
  <si>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</si>
  <si>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</si>
  <si>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</si>
  <si>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</si>
  <si>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</si>
  <si>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</si>
  <si>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</si>
  <si>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</si>
  <si>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</si>
  <si>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</si>
  <si>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</si>
  <si>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</si>
  <si>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</si>
  <si>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</si>
  <si>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</si>
  <si>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</si>
  <si>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</si>
  <si>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</si>
  <si>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</si>
  <si>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</si>
  <si>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</si>
  <si>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</si>
  <si>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</si>
  <si>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</si>
  <si>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</si>
  <si>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</si>
  <si>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</si>
  <si>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</si>
  <si>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</si>
  <si>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</si>
  <si>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</si>
  <si>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</si>
  <si>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</si>
  <si>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</si>
  <si>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</si>
  <si>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</si>
  <si>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</si>
  <si>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</si>
  <si>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</si>
  <si>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</si>
  <si>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</si>
  <si>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</si>
  <si>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</si>
  <si>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</si>
  <si>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</si>
  <si>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</si>
  <si>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</si>
  <si>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</si>
  <si>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</si>
  <si>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</si>
  <si>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</si>
  <si>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</si>
  <si>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</si>
  <si>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</si>
  <si>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</si>
  <si>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</si>
  <si>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</si>
  <si>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</si>
  <si>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</si>
  <si>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</si>
  <si>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</si>
  <si>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</si>
  <si>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</si>
  <si>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</si>
  <si>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</si>
  <si>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</si>
  <si>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</si>
  <si>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</si>
  <si>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</si>
  <si>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</si>
  <si>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</si>
  <si>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</si>
  <si>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</si>
  <si>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</si>
  <si>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</si>
  <si>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</si>
  <si>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</si>
  <si>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</si>
  <si>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</si>
  <si>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</si>
  <si>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</si>
  <si>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</si>
  <si>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</si>
  <si>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</si>
  <si>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</si>
  <si>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</si>
  <si>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</si>
  <si>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</si>
  <si>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</si>
  <si>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</si>
  <si>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</si>
  <si>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</si>
  <si>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</si>
  <si>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</si>
  <si>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</si>
  <si>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</si>
  <si>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</si>
  <si>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</si>
  <si>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</si>
  <si>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</si>
  <si>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</si>
  <si>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</si>
  <si>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</si>
  <si>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</si>
  <si>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</si>
  <si>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</si>
  <si>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</si>
  <si>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</si>
  <si>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</si>
  <si>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</si>
  <si>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</si>
  <si>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</si>
  <si>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</si>
  <si>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</si>
  <si>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</si>
  <si>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</si>
  <si>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</si>
  <si>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</si>
  <si>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</si>
  <si>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</si>
  <si>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</si>
  <si>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</si>
  <si>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</si>
  <si>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</si>
  <si>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</si>
  <si>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</si>
  <si>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</si>
  <si>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</si>
  <si>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</si>
  <si>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</si>
  <si>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</si>
  <si>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</si>
  <si>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</si>
  <si>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</si>
  <si>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</si>
  <si>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</si>
  <si>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</si>
  <si>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</si>
  <si>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</si>
  <si>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</si>
  <si>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</si>
  <si>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</si>
  <si>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</si>
  <si>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</si>
  <si>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</si>
  <si>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</si>
  <si>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</si>
  <si>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</si>
  <si>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</si>
  <si>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</si>
  <si>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</si>
  <si>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</si>
  <si>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</si>
  <si>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</si>
  <si>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</si>
  <si>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</si>
  <si>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</si>
  <si>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</si>
  <si>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</si>
  <si>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</si>
  <si>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</si>
  <si>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</si>
  <si>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</si>
  <si>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</si>
  <si>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</si>
  <si>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</si>
  <si>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</si>
  <si>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</si>
  <si>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</si>
  <si>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</si>
  <si>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</si>
  <si>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</si>
  <si>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</si>
  <si>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</si>
  <si>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</si>
  <si>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</si>
  <si>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</si>
  <si>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</si>
  <si>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</si>
  <si>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</si>
  <si>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</si>
  <si>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</si>
  <si>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</si>
  <si>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</si>
  <si>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</si>
  <si>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</si>
  <si>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</si>
  <si>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</si>
  <si>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</si>
  <si>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</si>
  <si>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</si>
  <si>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</si>
  <si>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</si>
  <si>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</si>
  <si>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</si>
  <si>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</si>
  <si>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</si>
  <si>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</si>
  <si>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</si>
  <si>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</si>
  <si>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</si>
  <si>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</si>
  <si>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</si>
  <si>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</si>
  <si>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</si>
  <si>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</si>
  <si>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</si>
  <si>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</si>
  <si>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</si>
  <si>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</si>
  <si>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</si>
  <si>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</si>
  <si>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</si>
  <si>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</si>
  <si>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</si>
  <si>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</si>
  <si>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</si>
  <si>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</si>
  <si>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</si>
  <si>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</si>
  <si>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</si>
  <si>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</si>
  <si>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</si>
  <si>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</si>
  <si>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</si>
  <si>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</si>
  <si>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</si>
  <si>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</si>
  <si>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</si>
  <si>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</si>
  <si>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</si>
  <si>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</si>
  <si>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</si>
  <si>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</si>
  <si>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</si>
  <si>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</si>
  <si>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</si>
  <si>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</si>
  <si>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</si>
  <si>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</si>
  <si>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</si>
  <si>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</si>
  <si>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</si>
  <si>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</si>
  <si>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</si>
  <si>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</si>
  <si>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</si>
  <si>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</si>
  <si>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</si>
  <si>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</si>
  <si>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</si>
  <si>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</si>
  <si>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</si>
  <si>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</si>
  <si>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</si>
  <si>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</si>
  <si>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</si>
  <si>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</si>
  <si>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</si>
  <si>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</si>
  <si>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</si>
  <si>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</si>
  <si>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</si>
  <si>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</si>
  <si>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</si>
  <si>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</si>
  <si>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</si>
  <si>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</si>
  <si>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</si>
  <si>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</si>
  <si>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</si>
  <si>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</si>
  <si>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</si>
  <si>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</si>
  <si>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</si>
  <si>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</si>
  <si>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</si>
  <si>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</si>
  <si>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</si>
  <si>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</si>
  <si>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</si>
  <si>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</si>
  <si>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</si>
  <si>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</si>
  <si>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</si>
  <si>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</si>
  <si>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</si>
  <si>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</si>
  <si>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</si>
  <si>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</si>
  <si>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</si>
  <si>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</si>
  <si>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</si>
  <si>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</si>
  <si>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</si>
  <si>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</si>
  <si>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</si>
  <si>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</si>
  <si>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</si>
  <si>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</si>
  <si>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</si>
  <si>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</si>
  <si>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</si>
  <si>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</si>
  <si>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</si>
  <si>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</si>
  <si>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</si>
  <si>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</si>
  <si>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</si>
  <si>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</si>
  <si>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</si>
  <si>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</si>
  <si>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</si>
  <si>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</si>
  <si>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</si>
  <si>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</si>
  <si>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</si>
  <si>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</si>
  <si>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</si>
  <si>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</si>
  <si>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</si>
  <si>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</si>
  <si>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</si>
  <si>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</si>
  <si>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</si>
  <si>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</si>
  <si>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</si>
  <si>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</si>
  <si>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</si>
  <si>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</si>
  <si>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</si>
  <si>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</si>
  <si>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</si>
  <si>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</si>
  <si>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</si>
  <si>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</si>
  <si>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</si>
  <si>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</si>
  <si>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</si>
  <si>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</si>
  <si>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</si>
  <si>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</si>
  <si>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</si>
  <si>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</si>
  <si>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</si>
  <si>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</si>
  <si>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</si>
  <si>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</si>
  <si>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</si>
  <si>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</si>
  <si>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</si>
  <si>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</si>
  <si>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</si>
  <si>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</si>
  <si>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</si>
  <si>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</si>
  <si>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</si>
  <si>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</si>
  <si>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</si>
  <si>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</si>
  <si>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</si>
  <si>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</si>
  <si>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</si>
  <si>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</si>
  <si>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</si>
  <si>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</si>
  <si>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</si>
  <si>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</si>
  <si>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</si>
  <si>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</si>
  <si>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</si>
  <si>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</si>
  <si>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</si>
  <si>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</si>
  <si>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</si>
  <si>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</si>
  <si>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</si>
  <si>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</si>
  <si>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</si>
  <si>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</si>
  <si>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</si>
  <si>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</si>
  <si>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</si>
  <si>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</si>
  <si>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</si>
  <si>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</si>
  <si>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</si>
  <si>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</si>
  <si>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</si>
  <si>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</si>
  <si>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</si>
  <si>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</si>
  <si>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</si>
  <si>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</si>
  <si>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</si>
  <si>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</si>
  <si>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</si>
  <si>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</si>
  <si>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</si>
  <si>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</si>
  <si>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</si>
  <si>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</si>
  <si>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</si>
  <si>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</si>
  <si>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</si>
  <si>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</si>
  <si>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</si>
  <si>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</si>
  <si>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</si>
  <si>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</si>
  <si>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</si>
  <si>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</si>
  <si>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</si>
  <si>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</si>
  <si>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</si>
  <si>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</si>
  <si>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</si>
  <si>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</si>
  <si>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</si>
  <si>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</si>
  <si>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</si>
  <si>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</si>
  <si>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</si>
  <si>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</si>
  <si>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</si>
  <si>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</si>
  <si>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</si>
  <si>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</si>
  <si>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</si>
  <si>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</si>
  <si>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</si>
  <si>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</si>
  <si>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</si>
  <si>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</si>
  <si>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</si>
  <si>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</si>
  <si>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</si>
  <si>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</si>
  <si>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</si>
  <si>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</si>
  <si>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</si>
  <si>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</si>
  <si>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</si>
  <si>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</si>
  <si>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</si>
  <si>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</si>
  <si>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</si>
  <si>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</si>
  <si>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</si>
  <si>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</si>
  <si>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</si>
  <si>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</si>
  <si>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</si>
  <si>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</si>
  <si>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</si>
  <si>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</si>
  <si>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</si>
  <si>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</si>
  <si>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</si>
  <si>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</si>
  <si>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</si>
  <si>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</si>
  <si>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</si>
  <si>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</si>
  <si>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</si>
  <si>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</si>
  <si>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</si>
  <si>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</si>
  <si>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</si>
  <si>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</si>
  <si>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</si>
  <si>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</si>
  <si>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</si>
  <si>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</si>
  <si>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</si>
  <si>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</si>
  <si>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</si>
  <si>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</si>
  <si>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</si>
  <si>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</si>
  <si>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</si>
  <si>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</si>
  <si>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</si>
  <si>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</si>
  <si>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</si>
  <si>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</si>
  <si>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</si>
  <si>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</si>
  <si>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</si>
  <si>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</si>
  <si>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</si>
  <si>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</si>
  <si>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</si>
  <si>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</si>
  <si>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</si>
  <si>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</si>
  <si>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</si>
  <si>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</si>
  <si>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</si>
  <si>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</si>
  <si>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</si>
  <si>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</si>
  <si>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</si>
  <si>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</si>
  <si>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</si>
  <si>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</si>
  <si>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</si>
  <si>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</si>
  <si>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</si>
  <si>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</si>
  <si>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</si>
  <si>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</si>
  <si>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</si>
  <si>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</si>
  <si>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</si>
  <si>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</si>
  <si>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</si>
  <si>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</si>
  <si>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</si>
  <si>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</si>
  <si>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</si>
  <si>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</si>
  <si>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</si>
  <si>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</si>
  <si>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</si>
  <si>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</si>
  <si>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</si>
  <si>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</si>
  <si>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</si>
  <si>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</si>
  <si>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</si>
  <si>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</si>
  <si>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</si>
  <si>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</si>
  <si>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</si>
  <si>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</si>
  <si>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</si>
  <si>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</si>
  <si>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</si>
  <si>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</si>
  <si>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</si>
  <si>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</si>
  <si>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</si>
  <si>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</si>
  <si>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</si>
  <si>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</si>
  <si>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</si>
  <si>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</si>
  <si>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</si>
  <si>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</si>
  <si>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</si>
  <si>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</si>
  <si>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</si>
  <si>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</si>
  <si>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</si>
  <si>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</si>
  <si>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</si>
  <si>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</si>
  <si>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</si>
  <si>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</si>
  <si>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</si>
  <si>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</si>
  <si>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</si>
  <si>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</si>
  <si>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</si>
  <si>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</si>
  <si>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</si>
  <si>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</si>
  <si>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</si>
  <si>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</si>
  <si>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</si>
  <si>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</si>
  <si>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</si>
  <si>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</si>
  <si>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</si>
  <si>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</si>
  <si>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</si>
  <si>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</si>
  <si>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</si>
  <si>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</si>
  <si>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</si>
  <si>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</si>
  <si>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</si>
  <si>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</si>
  <si>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</si>
  <si>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</si>
  <si>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</si>
  <si>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</si>
  <si>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</si>
  <si>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</si>
  <si>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</si>
  <si>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</si>
  <si>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</si>
  <si>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</si>
  <si>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</si>
  <si>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</si>
  <si>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</si>
  <si>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</si>
  <si>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</si>
  <si>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</si>
  <si>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</si>
  <si>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</si>
  <si>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</si>
  <si>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</si>
  <si>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</si>
  <si>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</si>
  <si>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</si>
  <si>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</si>
  <si>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</si>
  <si>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</si>
  <si>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</si>
  <si>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</si>
  <si>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</si>
  <si>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</si>
  <si>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</si>
  <si>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</si>
  <si>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</si>
  <si>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</si>
  <si>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</si>
  <si>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</si>
  <si>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</si>
  <si>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</si>
  <si>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</si>
  <si>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</si>
  <si>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</si>
  <si>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</si>
  <si>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</si>
  <si>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</si>
  <si>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</si>
  <si>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</si>
  <si>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</si>
  <si>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</si>
  <si>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</si>
  <si>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</si>
  <si>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</si>
  <si>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</si>
  <si>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</si>
  <si>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</si>
  <si>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</si>
  <si>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</si>
  <si>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</si>
  <si>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</si>
  <si>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</si>
  <si>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</si>
  <si>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</si>
  <si>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</si>
  <si>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</si>
  <si>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</si>
  <si>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</si>
  <si>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</si>
  <si>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</si>
  <si>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</si>
  <si>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</si>
  <si>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</si>
  <si>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</si>
  <si>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</si>
  <si>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</si>
  <si>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</si>
  <si>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</si>
  <si>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</si>
  <si>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</si>
  <si>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</si>
  <si>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</si>
  <si>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</si>
  <si>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</si>
  <si>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</si>
  <si>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</si>
  <si>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</si>
  <si>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</si>
  <si>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</si>
  <si>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</si>
  <si>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</si>
  <si>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</si>
  <si>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</si>
  <si>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</si>
  <si>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</si>
  <si>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</si>
  <si>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</si>
  <si>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</si>
  <si>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</si>
  <si>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</si>
  <si>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</si>
  <si>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</si>
  <si>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</si>
  <si>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</si>
  <si>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</si>
  <si>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</si>
  <si>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</si>
  <si>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</si>
  <si>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</si>
  <si>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</si>
  <si>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</si>
  <si>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</si>
  <si>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</si>
  <si>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</si>
  <si>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</si>
  <si>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</si>
  <si>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</si>
  <si>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</si>
  <si>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</si>
  <si>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</si>
  <si>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</si>
  <si>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</si>
  <si>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</si>
  <si>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</si>
  <si>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</si>
  <si>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</si>
  <si>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</si>
  <si>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</si>
  <si>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</si>
  <si>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</si>
  <si>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</si>
  <si>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</si>
  <si>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</si>
  <si>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</si>
  <si>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</si>
  <si>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</si>
  <si>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</si>
  <si>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</si>
  <si>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</si>
  <si>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</si>
  <si>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</si>
  <si>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</si>
  <si>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</si>
  <si>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</si>
  <si>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</si>
  <si>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</si>
  <si>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</si>
  <si>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</si>
  <si>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</si>
  <si>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</si>
  <si>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</si>
  <si>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</si>
  <si>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</si>
  <si>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</si>
  <si>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</si>
  <si>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</si>
  <si>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</si>
  <si>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</si>
  <si>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</si>
  <si>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</si>
  <si>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</si>
  <si>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</si>
  <si>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</si>
  <si>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</si>
  <si>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</si>
  <si>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</si>
  <si>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</si>
  <si>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</si>
  <si>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</si>
  <si>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</si>
  <si>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</si>
  <si>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</si>
  <si>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</si>
  <si>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</si>
  <si>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</si>
  <si>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</si>
  <si>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</si>
  <si>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</si>
  <si>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</si>
  <si>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</si>
  <si>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</si>
  <si>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</si>
  <si>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</si>
  <si>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</si>
  <si>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</si>
  <si>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</si>
  <si>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</si>
  <si>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</si>
  <si>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</si>
  <si>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</si>
  <si>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</si>
  <si>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</si>
  <si>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</si>
  <si>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</si>
  <si>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</si>
  <si>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</si>
  <si>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</si>
  <si>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</si>
  <si>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</si>
  <si>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</si>
  <si>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</si>
  <si>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</si>
  <si>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</si>
  <si>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</si>
  <si>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</si>
  <si>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</si>
  <si>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</si>
  <si>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</si>
  <si>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</si>
  <si>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</si>
  <si>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</si>
  <si>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</si>
  <si>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</si>
  <si>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</si>
  <si>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</si>
  <si>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</si>
  <si>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</si>
  <si>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</si>
  <si>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</si>
  <si>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</si>
  <si>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</si>
  <si>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</si>
  <si>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</si>
  <si>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</si>
  <si>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</si>
  <si>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</si>
  <si>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</si>
  <si>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</si>
  <si>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</si>
  <si>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</si>
  <si>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</si>
  <si>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</si>
  <si>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</si>
  <si>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</si>
  <si>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</si>
  <si>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</si>
  <si>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</si>
  <si>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</si>
  <si>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</si>
  <si>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</si>
  <si>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</si>
  <si>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</si>
  <si>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</si>
  <si>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</si>
  <si>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</si>
  <si>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</si>
  <si>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</si>
  <si>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</si>
  <si>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</si>
  <si>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</si>
  <si>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</si>
  <si>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</si>
  <si>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</si>
  <si>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</si>
  <si>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</si>
  <si>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</si>
  <si>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</si>
  <si>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</si>
  <si>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</si>
  <si>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</si>
  <si>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</si>
  <si>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</si>
  <si>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</si>
  <si>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</si>
  <si>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</si>
  <si>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</si>
  <si>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</si>
  <si>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</si>
  <si>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</si>
  <si>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</si>
  <si>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</si>
  <si>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</si>
  <si>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</si>
  <si>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</si>
  <si>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</si>
  <si>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</si>
  <si>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</si>
  <si>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</si>
  <si>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</si>
  <si>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</si>
  <si>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</si>
  <si>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</si>
  <si>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</si>
  <si>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</si>
  <si>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</si>
  <si>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</si>
  <si>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</si>
  <si>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</si>
  <si>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</si>
  <si>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</si>
  <si>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</si>
  <si>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</si>
  <si>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</si>
  <si>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</si>
  <si>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</si>
  <si>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</si>
  <si>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</si>
  <si>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</si>
  <si>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</si>
  <si>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</si>
  <si>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</si>
  <si>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</si>
  <si>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</si>
  <si>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</si>
  <si>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</si>
  <si>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</si>
  <si>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</si>
  <si>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</si>
  <si>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</si>
  <si>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</si>
  <si>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</si>
  <si>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</si>
  <si>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</si>
  <si>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</si>
  <si>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</si>
  <si>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</si>
  <si>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</si>
  <si>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</si>
  <si>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</si>
  <si>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</si>
  <si>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</si>
  <si>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</si>
  <si>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</si>
  <si>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</si>
  <si>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</si>
  <si>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</si>
  <si>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</si>
  <si>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</si>
  <si>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</si>
  <si>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</si>
  <si>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</si>
  <si>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</si>
  <si>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</si>
  <si>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</si>
  <si>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</si>
  <si>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</si>
  <si>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</si>
  <si>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</si>
  <si>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</si>
  <si>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</si>
  <si>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</si>
  <si>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</si>
  <si>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</si>
  <si>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</si>
  <si>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</si>
  <si>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</si>
  <si>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</si>
  <si>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</si>
  <si>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</si>
  <si>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</si>
  <si>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</si>
  <si>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</si>
  <si>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</si>
  <si>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</si>
  <si>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</si>
  <si>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</si>
  <si>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</si>
  <si>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</si>
  <si>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</si>
  <si>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</si>
  <si>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</si>
  <si>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</si>
  <si>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</si>
  <si>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</si>
  <si>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</si>
  <si>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</si>
  <si>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</si>
  <si>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</si>
  <si>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</si>
  <si>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</si>
  <si>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</si>
  <si>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</si>
  <si>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</si>
  <si>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</si>
  <si>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</si>
  <si>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</si>
  <si>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</si>
  <si>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</si>
  <si>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</si>
  <si>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</si>
  <si>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</si>
  <si>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</si>
  <si>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</si>
  <si>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</si>
  <si>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</si>
  <si>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</si>
  <si>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</si>
  <si>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</si>
  <si>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</si>
  <si>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</si>
  <si>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</si>
  <si>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</si>
  <si>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</si>
  <si>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</si>
  <si>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</si>
  <si>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</si>
  <si>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</si>
  <si>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</si>
  <si>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</si>
  <si>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</si>
  <si>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</si>
  <si>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</si>
  <si>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</si>
  <si>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</si>
  <si>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</si>
  <si>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</si>
  <si>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</si>
  <si>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</si>
  <si>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</si>
  <si>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</si>
  <si>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</si>
  <si>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</si>
  <si>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</si>
  <si>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</si>
  <si>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</si>
  <si>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</si>
  <si>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</si>
  <si>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</si>
  <si>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</si>
  <si>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</si>
  <si>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</si>
  <si>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</si>
  <si>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</si>
  <si>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</si>
  <si>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</si>
  <si>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</si>
  <si>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</si>
  <si>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</si>
  <si>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</si>
  <si>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</si>
  <si>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</si>
  <si>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</si>
  <si>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</si>
  <si>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</si>
  <si>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</si>
  <si>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</si>
  <si>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</si>
  <si>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</si>
  <si>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</si>
  <si>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</si>
  <si>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</si>
  <si>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</si>
  <si>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</si>
  <si>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</si>
  <si>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</si>
  <si>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</si>
  <si>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</si>
  <si>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</si>
  <si>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</si>
  <si>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</si>
  <si>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</si>
  <si>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</si>
  <si>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</si>
  <si>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</si>
  <si>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</si>
  <si>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</si>
  <si>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</si>
  <si>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</si>
  <si>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</si>
  <si>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</si>
  <si>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</si>
  <si>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</si>
  <si>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</si>
  <si>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</si>
  <si>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</si>
  <si>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</si>
  <si>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</si>
  <si>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</si>
  <si>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</si>
  <si>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</si>
  <si>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</si>
  <si>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</si>
  <si>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</si>
  <si>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</si>
  <si>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</si>
  <si>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</si>
  <si>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</si>
  <si>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</si>
  <si>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</si>
  <si>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</si>
  <si>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</si>
  <si>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</si>
  <si>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</si>
  <si>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</si>
  <si>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</si>
  <si>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</si>
  <si>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</si>
  <si>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</si>
  <si>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</si>
  <si>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</si>
  <si>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</si>
  <si>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</si>
  <si>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</si>
  <si>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</si>
  <si>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</si>
  <si>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</si>
  <si>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</si>
  <si>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</si>
  <si>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</si>
  <si>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</si>
  <si>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</si>
  <si>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</si>
  <si>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</si>
  <si>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</si>
  <si>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</si>
  <si>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</si>
  <si>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</si>
  <si>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</si>
  <si>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</si>
  <si>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</si>
  <si>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</si>
  <si>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</si>
  <si>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</si>
  <si>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</si>
  <si>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</si>
  <si>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</si>
  <si>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</si>
  <si>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</si>
  <si>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</si>
  <si>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</si>
  <si>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</si>
  <si>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</si>
  <si>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</si>
  <si>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</si>
  <si>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</si>
  <si>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</si>
  <si>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</si>
  <si>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</si>
  <si>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</si>
  <si>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</si>
  <si>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</si>
  <si>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</si>
  <si>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</si>
  <si>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</si>
  <si>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</si>
  <si>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</si>
  <si>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</si>
  <si>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</si>
  <si>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</si>
  <si>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</si>
  <si>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</si>
  <si>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</si>
  <si>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</si>
  <si>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</si>
  <si>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</si>
  <si>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</si>
  <si>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</si>
  <si>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</si>
  <si>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</si>
  <si>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</si>
  <si>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</si>
  <si>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</si>
  <si>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</si>
  <si>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</si>
  <si>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</si>
  <si>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</si>
  <si>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</si>
  <si>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</si>
  <si>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</si>
  <si>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</si>
  <si>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</si>
  <si>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</si>
  <si>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</si>
  <si>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</si>
  <si>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</si>
  <si>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</si>
  <si>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</si>
  <si>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</si>
  <si>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</si>
  <si>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</si>
  <si>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</si>
  <si>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</si>
  <si>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</si>
  <si>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</si>
  <si>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</si>
  <si>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</si>
  <si>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</si>
  <si>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</si>
  <si>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</si>
  <si>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</si>
  <si>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</si>
  <si>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</si>
  <si>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</si>
  <si>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</si>
  <si>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</si>
  <si>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</si>
  <si>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</si>
  <si>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</si>
  <si>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</si>
  <si>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</si>
  <si>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</si>
  <si>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</si>
  <si>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</si>
  <si>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</si>
  <si>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</si>
  <si>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</si>
  <si>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</si>
  <si>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</si>
  <si>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</si>
  <si>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</si>
  <si>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</si>
  <si>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</si>
  <si>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</si>
  <si>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</si>
  <si>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</si>
  <si>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</si>
  <si>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</si>
  <si>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</si>
  <si>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</si>
  <si>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</si>
  <si>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</si>
  <si>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</si>
  <si>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</si>
  <si>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</si>
  <si>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</si>
  <si>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</si>
  <si>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</si>
  <si>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</si>
  <si>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</si>
  <si>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</si>
  <si>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</si>
  <si>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</si>
  <si>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</si>
  <si>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</si>
  <si>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</si>
  <si>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</si>
  <si>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</si>
  <si>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</si>
  <si>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</si>
  <si>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</si>
  <si>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</si>
  <si>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</si>
  <si>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</si>
  <si>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</si>
  <si>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</si>
  <si>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</si>
  <si>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</si>
  <si>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</si>
  <si>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</si>
  <si>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</si>
  <si>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</si>
  <si>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</si>
  <si>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</si>
  <si>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</si>
  <si>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</si>
  <si>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</si>
  <si>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</si>
  <si>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</si>
  <si>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</si>
  <si>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</si>
  <si>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</si>
  <si>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</si>
  <si>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</si>
  <si>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</si>
  <si>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</si>
  <si>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</si>
  <si>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</si>
  <si>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</si>
  <si>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</si>
  <si>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</si>
  <si>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</si>
  <si>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</si>
  <si>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</si>
  <si>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</si>
  <si>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</si>
  <si>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</si>
  <si>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</si>
  <si>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</si>
  <si>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</si>
  <si>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</si>
  <si>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</si>
  <si>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</si>
  <si>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</si>
  <si>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</si>
  <si>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</si>
  <si>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</si>
  <si>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</si>
  <si>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</si>
  <si>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</si>
  <si>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</si>
  <si>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</si>
  <si>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</si>
  <si>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</si>
  <si>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</si>
  <si>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</si>
  <si>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</si>
  <si>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</si>
  <si>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</si>
  <si>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</si>
  <si>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</si>
  <si>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</si>
  <si>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</si>
  <si>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</si>
  <si>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</si>
  <si>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</si>
  <si>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</si>
  <si>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</si>
  <si>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</si>
  <si>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</si>
  <si>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</si>
  <si>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</si>
  <si>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</si>
  <si>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</si>
  <si>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</si>
  <si>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</si>
  <si>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</si>
  <si>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</si>
  <si>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</si>
  <si>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</si>
  <si>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</si>
  <si>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</si>
  <si>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</si>
  <si>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</si>
  <si>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</si>
  <si>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</si>
  <si>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</si>
  <si>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</si>
  <si>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</si>
  <si>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</si>
  <si>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</si>
  <si>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</si>
  <si>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</si>
  <si>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</si>
  <si>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</si>
  <si>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</si>
  <si>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</si>
  <si>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</si>
  <si>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</si>
  <si>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</si>
  <si>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</si>
  <si>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</si>
  <si>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</si>
  <si>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</si>
  <si>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</si>
  <si>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</si>
  <si>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</si>
  <si>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</si>
  <si>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</si>
  <si>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</si>
  <si>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</si>
  <si>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</si>
  <si>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</si>
  <si>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</si>
  <si>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</si>
  <si>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</si>
  <si>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</si>
  <si>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</si>
  <si>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</si>
  <si>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</si>
  <si>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</si>
  <si>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</si>
  <si>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</si>
  <si>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</si>
  <si>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</si>
  <si>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</si>
  <si>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</si>
  <si>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</si>
  <si>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</si>
  <si>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</si>
  <si>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</si>
  <si>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</si>
  <si>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</si>
  <si>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</si>
  <si>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</si>
  <si>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</si>
  <si>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</si>
  <si>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</si>
  <si>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</si>
  <si>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</si>
  <si>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</si>
  <si>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</si>
  <si>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</si>
  <si>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</si>
  <si>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</si>
  <si>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</si>
  <si>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</si>
  <si>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</si>
  <si>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</si>
  <si>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</si>
  <si>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</si>
  <si>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</si>
  <si>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</si>
  <si>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</si>
  <si>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</si>
  <si>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</si>
  <si>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</si>
  <si>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</si>
  <si>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</si>
  <si>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</si>
  <si>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</si>
  <si>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</si>
  <si>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</si>
  <si>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</si>
  <si>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</si>
  <si>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</si>
  <si>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</si>
  <si>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</si>
  <si>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</si>
  <si>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</si>
  <si>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</si>
  <si>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</si>
  <si>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</si>
  <si>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</si>
  <si>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</si>
  <si>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</si>
  <si>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</si>
  <si>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</si>
  <si>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</si>
  <si>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</si>
  <si>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</si>
  <si>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</si>
  <si>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</si>
  <si>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</si>
  <si>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</si>
  <si>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</si>
  <si>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</si>
  <si>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</si>
  <si>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</si>
  <si>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</si>
  <si>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</si>
  <si>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</si>
  <si>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</si>
  <si>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</si>
  <si>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</si>
  <si>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</si>
  <si>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</si>
  <si>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</si>
  <si>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</si>
  <si>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</si>
  <si>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</si>
  <si>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</si>
  <si>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</si>
  <si>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</si>
  <si>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</si>
  <si>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</si>
  <si>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</si>
  <si>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</si>
  <si>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</si>
  <si>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</si>
  <si>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</si>
  <si>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</si>
  <si>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</si>
  <si>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</si>
  <si>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</si>
  <si>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</si>
  <si>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</si>
  <si>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</si>
  <si>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</si>
  <si>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</si>
  <si>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</si>
  <si>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</si>
  <si>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</si>
  <si>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</si>
  <si>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</si>
  <si>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</si>
  <si>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</si>
  <si>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</si>
  <si>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</si>
  <si>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</si>
  <si>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</si>
  <si>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</si>
  <si>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</si>
  <si>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</si>
  <si>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</si>
  <si>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</si>
  <si>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</si>
  <si>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</si>
  <si>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</si>
  <si>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</si>
  <si>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</si>
  <si>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</si>
  <si>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</si>
  <si>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</si>
  <si>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</si>
  <si>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</si>
  <si>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</si>
  <si>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</si>
  <si>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</si>
  <si>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</si>
  <si>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</si>
  <si>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</si>
  <si>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</si>
  <si>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</si>
  <si>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</si>
  <si>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</si>
  <si>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</si>
  <si>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</si>
  <si>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</si>
  <si>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</si>
  <si>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</si>
  <si>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</si>
  <si>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</si>
  <si>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</si>
  <si>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</si>
  <si>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</si>
  <si>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</si>
  <si>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</si>
  <si>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</si>
  <si>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</si>
  <si>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</si>
  <si>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</si>
  <si>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</si>
  <si>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</si>
  <si>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</si>
  <si>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</si>
  <si>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</si>
  <si>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</si>
  <si>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</si>
  <si>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</si>
  <si>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</si>
  <si>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</si>
  <si>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</si>
  <si>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</si>
  <si>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</si>
  <si>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</si>
  <si>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</si>
  <si>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</si>
  <si>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</si>
  <si>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</si>
  <si>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</si>
  <si>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</si>
  <si>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</si>
  <si>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</si>
  <si>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</si>
  <si>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</si>
  <si>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</si>
  <si>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</si>
  <si>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</si>
  <si>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</si>
  <si>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</si>
  <si>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</si>
  <si>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</si>
  <si>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</si>
  <si>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</si>
  <si>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</si>
  <si>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</si>
  <si>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</si>
  <si>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</si>
  <si>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</si>
  <si>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</si>
  <si>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</si>
  <si>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</si>
  <si>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</si>
  <si>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</si>
  <si>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</si>
  <si>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</si>
  <si>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</si>
  <si>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</si>
  <si>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</si>
  <si>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</si>
  <si>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</si>
  <si>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</si>
  <si>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</si>
  <si>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</si>
  <si>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</si>
  <si>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</si>
  <si>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</si>
  <si>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</si>
  <si>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</si>
  <si>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</si>
  <si>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</si>
  <si>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</si>
  <si>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</si>
  <si>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</si>
  <si>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</si>
  <si>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</si>
  <si>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</si>
  <si>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</si>
  <si>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</si>
  <si>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</si>
  <si>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</si>
  <si>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</si>
  <si>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</si>
  <si>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</si>
  <si>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</si>
  <si>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</si>
  <si>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</si>
  <si>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</si>
  <si>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</si>
  <si>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</si>
  <si>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</si>
  <si>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</si>
  <si>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</si>
  <si>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</si>
  <si>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</si>
  <si>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</si>
  <si>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</si>
  <si>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</si>
  <si>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</si>
  <si>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</si>
  <si>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</si>
  <si>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</si>
  <si>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</si>
  <si>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</si>
  <si>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</si>
  <si>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</si>
  <si>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</si>
  <si>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</si>
  <si>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</si>
  <si>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</si>
  <si>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</si>
  <si>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</si>
  <si>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</si>
  <si>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</si>
  <si>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</si>
  <si>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</si>
  <si>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</si>
  <si>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</si>
  <si>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</si>
  <si>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</si>
  <si>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</si>
  <si>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</si>
  <si>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</si>
  <si>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</si>
  <si>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</si>
  <si>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</si>
  <si>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</si>
  <si>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</si>
  <si>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</si>
  <si>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</si>
  <si>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</si>
  <si>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</si>
  <si>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</si>
  <si>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</si>
  <si>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</si>
  <si>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</si>
  <si>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</si>
  <si>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</si>
  <si>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</si>
  <si>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</si>
  <si>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</si>
  <si>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</si>
  <si>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</si>
  <si>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</si>
  <si>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</si>
  <si>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</si>
  <si>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</si>
  <si>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</si>
  <si>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</si>
  <si>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</si>
  <si>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</si>
  <si>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</si>
  <si>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</si>
  <si>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</si>
  <si>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</si>
  <si>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</si>
  <si>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</si>
  <si>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</si>
  <si>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</si>
  <si>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</si>
  <si>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</si>
  <si>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</si>
  <si>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</si>
  <si>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</si>
  <si>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</si>
  <si>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</si>
  <si>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</si>
  <si>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</si>
  <si>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</si>
  <si>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</si>
  <si>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</si>
  <si>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</si>
  <si>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</si>
  <si>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</si>
  <si>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</si>
  <si>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</si>
  <si>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</si>
  <si>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</si>
  <si>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</si>
  <si>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</si>
  <si>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</si>
  <si>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</si>
  <si>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</si>
  <si>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</si>
  <si>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</si>
  <si>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</si>
  <si>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</si>
  <si>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</si>
  <si>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</si>
  <si>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</si>
  <si>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</si>
  <si>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</si>
  <si>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</si>
  <si>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</si>
  <si>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</si>
  <si>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</si>
  <si>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</si>
  <si>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</si>
  <si>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</si>
  <si>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</si>
  <si>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</si>
  <si>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</si>
  <si>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</si>
  <si>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</si>
  <si>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</si>
  <si>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</si>
  <si>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</si>
  <si>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</si>
  <si>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</si>
  <si>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</si>
  <si>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</si>
  <si>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</si>
  <si>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</si>
  <si>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</si>
  <si>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</si>
  <si>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</si>
  <si>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</si>
  <si>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</si>
  <si>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</si>
  <si>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</si>
  <si>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</si>
  <si>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</si>
  <si>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</si>
  <si>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</si>
  <si>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</si>
  <si>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</si>
  <si>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</si>
  <si>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</si>
  <si>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</si>
  <si>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</si>
  <si>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</si>
  <si>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</si>
  <si>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</si>
  <si>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</si>
  <si>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</si>
  <si>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</si>
  <si>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</si>
  <si>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</si>
  <si>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</si>
  <si>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</si>
  <si>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</si>
  <si>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</si>
  <si>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</si>
  <si>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</si>
  <si>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</si>
  <si>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</si>
  <si>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</si>
  <si>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</si>
  <si>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</si>
  <si>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</si>
  <si>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</si>
  <si>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</si>
  <si>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</si>
  <si>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</si>
  <si>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</si>
  <si>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</si>
  <si>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</si>
  <si>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</si>
  <si>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</si>
  <si>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</si>
  <si>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</si>
  <si>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</si>
  <si>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</si>
  <si>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</si>
  <si>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</si>
  <si>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</si>
  <si>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</si>
  <si>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</si>
  <si>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</si>
  <si>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</si>
  <si>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</si>
  <si>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</si>
  <si>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</si>
  <si>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</si>
  <si>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</si>
  <si>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</si>
  <si>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</si>
  <si>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</si>
  <si>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</si>
  <si>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</si>
  <si>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</si>
  <si>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</si>
  <si>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</si>
  <si>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</si>
  <si>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</si>
  <si>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</si>
  <si>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</si>
  <si>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</si>
  <si>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</si>
  <si>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</si>
  <si>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</si>
  <si>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</si>
  <si>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</si>
  <si>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</si>
  <si>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</si>
  <si>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</si>
  <si>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</si>
  <si>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</si>
  <si>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</si>
  <si>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</si>
  <si>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</si>
  <si>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</si>
  <si>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</si>
  <si>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</si>
  <si>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</si>
  <si>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</si>
  <si>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</si>
  <si>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</si>
  <si>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</si>
  <si>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</si>
  <si>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</si>
  <si>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</si>
  <si>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</si>
  <si>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</si>
  <si>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</si>
  <si>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</si>
  <si>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</si>
  <si>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</si>
  <si>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</si>
  <si>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</si>
  <si>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</si>
  <si>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</si>
  <si>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</si>
  <si>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</si>
  <si>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</si>
  <si>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</si>
  <si>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</si>
  <si>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</si>
  <si>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</si>
  <si>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</si>
  <si>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</si>
  <si>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</si>
  <si>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</si>
  <si>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</si>
  <si>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</si>
  <si>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</si>
  <si>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</si>
  <si>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</si>
  <si>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</si>
  <si>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</si>
  <si>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</si>
  <si>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</si>
  <si>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</si>
  <si>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</si>
  <si>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</si>
  <si>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</si>
  <si>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</si>
  <si>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</si>
  <si>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</si>
  <si>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</si>
  <si>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</si>
  <si>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</si>
  <si>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</si>
  <si>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</si>
  <si>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</si>
  <si>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</si>
  <si>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</si>
  <si>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</si>
  <si>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</si>
  <si>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</si>
  <si>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</si>
  <si>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</si>
  <si>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</si>
  <si>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</si>
  <si>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</si>
  <si>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</si>
  <si>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</si>
  <si>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</si>
  <si>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</si>
  <si>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</si>
  <si>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</si>
  <si>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</si>
  <si>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</si>
  <si>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</si>
  <si>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</si>
  <si>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</si>
  <si>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</si>
  <si>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</si>
  <si>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</si>
  <si>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</si>
  <si>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</si>
  <si>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</si>
  <si>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</si>
  <si>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</si>
  <si>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</si>
  <si>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</si>
  <si>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</si>
  <si>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</si>
  <si>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</si>
  <si>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</si>
  <si>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</si>
  <si>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</si>
  <si>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</si>
  <si>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</si>
  <si>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</si>
  <si>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</si>
  <si>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</si>
  <si>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</si>
  <si>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</si>
  <si>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</si>
  <si>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</si>
  <si>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</si>
  <si>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</si>
  <si>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</si>
  <si>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</si>
  <si>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</si>
  <si>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</si>
  <si>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</si>
  <si>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</si>
  <si>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</si>
  <si>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</si>
  <si>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</si>
  <si>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</si>
  <si>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</si>
  <si>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</si>
  <si>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</si>
  <si>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</si>
  <si>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</si>
  <si>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</si>
  <si>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</si>
  <si>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</si>
  <si>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</si>
  <si>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</si>
  <si>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</si>
  <si>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</si>
  <si>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</si>
  <si>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</si>
  <si>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</si>
  <si>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</si>
  <si>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</si>
  <si>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</si>
  <si>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</si>
  <si>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</si>
  <si>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</si>
  <si>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</si>
  <si>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</si>
  <si>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</si>
  <si>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</si>
  <si>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</si>
  <si>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</si>
  <si>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</si>
  <si>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</si>
  <si>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</si>
  <si>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</si>
  <si>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</si>
  <si>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</si>
  <si>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</si>
  <si>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</si>
  <si>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</si>
  <si>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</si>
  <si>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</si>
  <si>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</si>
  <si>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</si>
  <si>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</si>
  <si>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</si>
  <si>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</si>
  <si>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</si>
  <si>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</si>
  <si>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</si>
  <si>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</si>
  <si>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</si>
  <si>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</si>
  <si>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</si>
  <si>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</si>
  <si>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</si>
  <si>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</si>
  <si>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</si>
  <si>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</si>
  <si>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</si>
  <si>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</si>
  <si>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</si>
  <si>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</si>
  <si>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</si>
  <si>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</si>
  <si>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</si>
  <si>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</si>
  <si>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</si>
  <si>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</si>
  <si>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</si>
  <si>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</si>
  <si>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</si>
  <si>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</si>
  <si>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</si>
  <si>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</si>
  <si>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</si>
  <si>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</si>
  <si>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</si>
  <si>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</si>
  <si>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</si>
  <si>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</si>
  <si>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</si>
  <si>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</si>
  <si>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</si>
  <si>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</si>
  <si>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</si>
  <si>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</si>
  <si>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</si>
  <si>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</si>
  <si>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</si>
  <si>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</si>
  <si>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</si>
  <si>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</si>
  <si>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</si>
  <si>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</si>
  <si>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</si>
  <si>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</si>
  <si>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</si>
  <si>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</si>
  <si>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</si>
  <si>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</si>
  <si>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</si>
  <si>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</si>
  <si>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</si>
  <si>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</si>
  <si>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</si>
  <si>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</si>
  <si>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</si>
  <si>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</si>
  <si>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</si>
  <si>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</si>
  <si>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</si>
  <si>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</si>
  <si>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</si>
  <si>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</si>
  <si>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</si>
  <si>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</si>
  <si>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</si>
  <si>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</si>
  <si>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</si>
  <si>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</si>
  <si>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</si>
  <si>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</si>
  <si>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</si>
  <si>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</si>
  <si>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</si>
  <si>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</si>
  <si>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</si>
  <si>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</si>
  <si>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</si>
  <si>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</si>
  <si>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</si>
  <si>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</si>
  <si>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</si>
  <si>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</si>
  <si>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</si>
  <si>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</si>
  <si>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</si>
  <si>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</si>
  <si>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</si>
  <si>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</si>
  <si>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</si>
  <si>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</si>
  <si>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</si>
  <si>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</si>
  <si>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</si>
  <si>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</si>
  <si>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</si>
  <si>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</si>
  <si>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</si>
  <si>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</si>
  <si>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</si>
  <si>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</si>
  <si>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</si>
  <si>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</si>
  <si>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</si>
  <si>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</si>
  <si>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</si>
  <si>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</si>
  <si>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</si>
  <si>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</si>
  <si>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</si>
  <si>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</si>
  <si>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</si>
  <si>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</si>
  <si>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</si>
  <si>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</si>
  <si>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</si>
  <si>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</si>
  <si>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</si>
  <si>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</si>
  <si>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</si>
  <si>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</si>
  <si>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</si>
  <si>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</si>
  <si>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</si>
  <si>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</si>
  <si>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</si>
  <si>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</si>
  <si>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</si>
  <si>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</si>
  <si>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</si>
  <si>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</si>
  <si>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</si>
  <si>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</si>
  <si>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</si>
  <si>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</si>
  <si>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</si>
  <si>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</si>
  <si>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</si>
  <si>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</si>
  <si>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</si>
  <si>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</si>
  <si>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</si>
  <si>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</si>
  <si>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</si>
  <si>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</si>
  <si>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</si>
  <si>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</si>
  <si>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</si>
  <si>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</si>
  <si>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</si>
  <si>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</si>
  <si>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</si>
  <si>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</si>
  <si>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</si>
  <si>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</si>
  <si>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</si>
  <si>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</si>
  <si>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</si>
  <si>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</si>
  <si>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</si>
  <si>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</si>
  <si>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</si>
  <si>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</si>
  <si>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</si>
  <si>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</si>
  <si>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</si>
  <si>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</si>
  <si>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</si>
  <si>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</si>
  <si>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</si>
  <si>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</si>
  <si>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</si>
  <si>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</si>
  <si>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</si>
  <si>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</si>
  <si>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</si>
  <si>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</si>
  <si>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</si>
  <si>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</si>
  <si>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</si>
  <si>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</si>
  <si>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</si>
  <si>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</si>
  <si>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</si>
  <si>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</si>
  <si>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</si>
  <si>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</si>
  <si>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</si>
  <si>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</si>
  <si>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</si>
  <si>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</si>
  <si>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</si>
  <si>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</si>
  <si>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</si>
  <si>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</si>
  <si>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</si>
  <si>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</si>
  <si>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</si>
  <si>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</si>
  <si>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</si>
  <si>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</si>
  <si>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</si>
  <si>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</si>
  <si>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</si>
  <si>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</si>
  <si>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</si>
  <si>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</si>
  <si>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</si>
  <si>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</si>
  <si>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</si>
  <si>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</si>
  <si>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</si>
  <si>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</si>
  <si>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</si>
  <si>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</si>
  <si>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</si>
  <si>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</si>
  <si>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</si>
  <si>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</si>
  <si>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</si>
  <si>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</si>
  <si>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</si>
  <si>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</si>
  <si>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</si>
  <si>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</si>
  <si>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</si>
  <si>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</si>
  <si>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</si>
  <si>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</si>
  <si>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</si>
  <si>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</si>
  <si>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</si>
  <si>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</si>
  <si>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</si>
  <si>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</si>
  <si>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</si>
  <si>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</si>
  <si>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</si>
  <si>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</si>
  <si>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</si>
  <si>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</si>
  <si>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</si>
  <si>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</si>
  <si>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</si>
  <si>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</si>
  <si>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</si>
  <si>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</si>
  <si>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</si>
  <si>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</si>
  <si>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</si>
  <si>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</si>
  <si>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</si>
  <si>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</si>
  <si>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</si>
  <si>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</si>
  <si>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</si>
  <si>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</si>
  <si>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</si>
  <si>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</si>
  <si>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</si>
  <si>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</si>
  <si>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</si>
  <si>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</si>
  <si>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</si>
  <si>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</si>
  <si>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</si>
  <si>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</si>
  <si>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</si>
  <si>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</si>
  <si>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</si>
  <si>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</si>
  <si>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</si>
  <si>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</si>
  <si>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</si>
  <si>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</si>
  <si>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</si>
  <si>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</si>
  <si>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</si>
  <si>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</si>
  <si>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</si>
  <si>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</si>
  <si>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</si>
  <si>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</si>
  <si>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</si>
  <si>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</si>
  <si>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</si>
  <si>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</si>
  <si>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</si>
  <si>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</si>
  <si>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</si>
  <si>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</si>
  <si>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</si>
  <si>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</si>
  <si>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</si>
  <si>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</si>
  <si>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</si>
  <si>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</si>
  <si>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</si>
  <si>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</si>
  <si>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</si>
  <si>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</si>
  <si>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</si>
  <si>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</si>
  <si>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</si>
  <si>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</si>
  <si>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</si>
  <si>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</si>
  <si>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</si>
  <si>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</si>
  <si>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</si>
  <si>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</si>
  <si>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</si>
  <si>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</si>
  <si>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</si>
  <si>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</si>
  <si>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</si>
  <si>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</si>
  <si>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</si>
  <si>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</si>
  <si>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</si>
  <si>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</si>
  <si>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</si>
  <si>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</si>
  <si>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</si>
  <si>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</si>
  <si>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</si>
  <si>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</si>
  <si>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</si>
  <si>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</si>
  <si>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</si>
  <si>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</si>
  <si>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</si>
  <si>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</si>
  <si>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</si>
  <si>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</si>
  <si>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</si>
  <si>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</si>
  <si>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</si>
  <si>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</si>
  <si>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</si>
  <si>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</si>
  <si>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</si>
  <si>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</si>
  <si>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</si>
  <si>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</si>
  <si>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</si>
  <si>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</si>
  <si>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</si>
  <si>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</si>
  <si>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</si>
  <si>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</si>
  <si>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</si>
  <si>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</si>
  <si>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</si>
  <si>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</si>
  <si>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</si>
  <si>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</si>
  <si>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</si>
  <si>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</si>
  <si>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</si>
  <si>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</si>
  <si>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</si>
  <si>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</si>
  <si>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</si>
  <si>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</si>
  <si>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</si>
  <si>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</si>
  <si>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</si>
  <si>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</si>
  <si>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</si>
  <si>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</si>
  <si>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</si>
  <si>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</si>
  <si>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</si>
  <si>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</si>
  <si>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</si>
  <si>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</si>
  <si>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</si>
  <si>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</si>
  <si>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</si>
  <si>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</si>
  <si>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</si>
  <si>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</si>
  <si>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</si>
  <si>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</si>
  <si>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</si>
  <si>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</si>
  <si>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</si>
  <si>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</si>
  <si>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</si>
  <si>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</si>
  <si>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</si>
  <si>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</si>
  <si>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</si>
  <si>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</si>
  <si>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</si>
  <si>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</si>
  <si>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</si>
  <si>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</si>
  <si>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</si>
  <si>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</si>
  <si>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</si>
  <si>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</si>
  <si>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</si>
  <si>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</si>
  <si>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</si>
  <si>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</si>
  <si>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</si>
  <si>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</si>
  <si>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</si>
  <si>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</si>
  <si>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</si>
  <si>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</si>
  <si>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</si>
  <si>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</si>
  <si>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</si>
  <si>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</si>
  <si>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</si>
  <si>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</si>
  <si>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</si>
  <si>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</si>
  <si>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</si>
  <si>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</si>
  <si>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</si>
  <si>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</si>
  <si>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</si>
  <si>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</si>
  <si>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</si>
  <si>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</si>
  <si>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</si>
  <si>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</si>
  <si>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</si>
  <si>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</si>
  <si>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</si>
  <si>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</si>
  <si>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</si>
  <si>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</si>
  <si>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</si>
  <si>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</si>
  <si>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</si>
  <si>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</si>
  <si>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</si>
  <si>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</si>
  <si>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</si>
  <si>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</si>
  <si>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</si>
  <si>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</si>
  <si>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</si>
  <si>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</si>
  <si>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</si>
  <si>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</si>
  <si>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</si>
  <si>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</si>
  <si>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</si>
  <si>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</si>
  <si>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</si>
  <si>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</si>
  <si>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</si>
  <si>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</si>
  <si>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</si>
  <si>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</si>
  <si>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</si>
  <si>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</si>
  <si>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</si>
  <si>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</si>
  <si>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</si>
  <si>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</si>
  <si>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</si>
  <si>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</si>
  <si>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</si>
  <si>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</si>
  <si>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</si>
  <si>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</si>
  <si>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</si>
  <si>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</si>
  <si>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</si>
  <si>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</si>
  <si>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</si>
  <si>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</si>
  <si>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</si>
  <si>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</si>
  <si>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</si>
  <si>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</si>
  <si>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</si>
  <si>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</si>
  <si>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</si>
  <si>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</si>
  <si>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</si>
  <si>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</si>
  <si>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</si>
  <si>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</si>
  <si>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</si>
  <si>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</si>
  <si>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</si>
  <si>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</si>
  <si>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</si>
  <si>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</si>
  <si>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</si>
  <si>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</si>
  <si>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</si>
  <si>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</si>
  <si>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</si>
  <si>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</si>
  <si>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</si>
  <si>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</si>
  <si>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</si>
  <si>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</si>
  <si>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</si>
  <si>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</si>
  <si>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</si>
  <si>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</si>
  <si>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</si>
  <si>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</si>
  <si>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</si>
  <si>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</si>
  <si>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</si>
  <si>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</si>
  <si>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</si>
  <si>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</si>
  <si>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</si>
  <si>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</si>
  <si>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</si>
  <si>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</si>
  <si>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</si>
  <si>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</si>
  <si>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</si>
  <si>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</si>
  <si>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</si>
  <si>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</si>
  <si>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</si>
  <si>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</si>
  <si>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</si>
  <si>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</si>
  <si>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</si>
  <si>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</si>
  <si>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</si>
  <si>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</si>
  <si>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</si>
  <si>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</si>
  <si>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</si>
  <si>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</si>
  <si>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</si>
  <si>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</si>
  <si>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</si>
  <si>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</si>
  <si>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</si>
  <si>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</si>
  <si>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</si>
  <si>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</si>
  <si>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</si>
  <si>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</si>
  <si>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</si>
  <si>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</si>
  <si>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</si>
  <si>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</si>
  <si>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</si>
  <si>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</si>
  <si>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</si>
  <si>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</si>
  <si>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</si>
  <si>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</si>
  <si>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</si>
  <si>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</si>
  <si>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</si>
  <si>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</si>
  <si>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</si>
  <si>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</si>
  <si>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</si>
  <si>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</si>
  <si>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</si>
  <si>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</si>
  <si>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</si>
  <si>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</si>
  <si>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</si>
  <si>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</si>
  <si>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</si>
  <si>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</si>
  <si>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</si>
  <si>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</si>
  <si>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</si>
  <si>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</si>
  <si>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</si>
  <si>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</si>
  <si>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</si>
  <si>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</si>
  <si>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</si>
  <si>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</si>
  <si>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</si>
  <si>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</si>
  <si>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</si>
  <si>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</si>
  <si>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</si>
  <si>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</si>
  <si>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</si>
  <si>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</si>
  <si>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</si>
  <si>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</si>
  <si>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</si>
  <si>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</si>
  <si>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</si>
  <si>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</si>
  <si>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</si>
  <si>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</si>
  <si>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</si>
  <si>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</si>
  <si>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</si>
  <si>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</si>
  <si>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</si>
  <si>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</si>
  <si>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</si>
  <si>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</si>
  <si>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</si>
  <si>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</si>
  <si>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</si>
  <si>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</si>
  <si>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</si>
  <si>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</si>
  <si>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</si>
  <si>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</si>
  <si>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</si>
  <si>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</si>
  <si>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</si>
  <si>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</si>
  <si>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</si>
  <si>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</si>
  <si>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</si>
  <si>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</si>
  <si>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</si>
  <si>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</si>
  <si>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</si>
  <si>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</si>
  <si>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</si>
  <si>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</si>
  <si>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</si>
  <si>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</si>
  <si>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</si>
  <si>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</si>
  <si>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</si>
  <si>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</si>
  <si>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</si>
  <si>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</si>
  <si>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</si>
  <si>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</si>
  <si>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</si>
  <si>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</si>
  <si>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</si>
  <si>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</si>
  <si>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</si>
  <si>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</si>
  <si>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</si>
  <si>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</si>
  <si>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</si>
  <si>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</si>
  <si>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</si>
  <si>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</si>
  <si>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</si>
  <si>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</si>
  <si>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</si>
  <si>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</si>
  <si>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</si>
  <si>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</si>
  <si>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</si>
  <si>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</si>
  <si>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</si>
  <si>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</si>
  <si>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</si>
  <si>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</si>
  <si>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</si>
  <si>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</si>
  <si>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</si>
  <si>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</si>
  <si>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</si>
  <si>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</si>
  <si>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</si>
  <si>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</si>
  <si>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</si>
  <si>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</si>
  <si>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</si>
  <si>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</si>
  <si>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</si>
  <si>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</si>
  <si>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</si>
  <si>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</si>
  <si>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</si>
  <si>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</si>
  <si>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</si>
  <si>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</si>
  <si>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</si>
  <si>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</si>
  <si>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</si>
  <si>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</si>
  <si>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</si>
  <si>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</si>
  <si>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</si>
  <si>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</si>
  <si>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</si>
  <si>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</si>
  <si>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</si>
  <si>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</si>
  <si>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</si>
  <si>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</si>
  <si>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</si>
  <si>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</si>
  <si>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</si>
  <si>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</si>
  <si>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</si>
  <si>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</si>
  <si>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</si>
  <si>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</si>
  <si>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</si>
  <si>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</si>
  <si>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</si>
  <si>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</si>
  <si>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</si>
  <si>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</si>
  <si>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</si>
  <si>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</si>
  <si>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</si>
  <si>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</si>
  <si>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</si>
  <si>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</si>
  <si>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</si>
  <si>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</si>
  <si>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</si>
  <si>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</si>
  <si>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</si>
  <si>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</si>
  <si>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</si>
  <si>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</si>
  <si>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</si>
  <si>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</si>
  <si>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</si>
  <si>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</si>
  <si>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</si>
  <si>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</si>
  <si>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</si>
  <si>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</si>
  <si>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</si>
  <si>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</si>
  <si>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</si>
  <si>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</si>
  <si>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</si>
  <si>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</si>
  <si>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</si>
  <si>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</si>
  <si>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</si>
  <si>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</si>
  <si>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</si>
  <si>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</si>
  <si>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</si>
  <si>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</si>
  <si>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</si>
  <si>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</si>
  <si>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</si>
  <si>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</si>
  <si>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</si>
  <si>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</si>
  <si>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</si>
  <si>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</si>
  <si>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</si>
  <si>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</si>
  <si>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</si>
  <si>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</si>
  <si>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</si>
  <si>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</si>
  <si>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</si>
  <si>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</si>
  <si>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</si>
  <si>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</si>
  <si>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</si>
  <si>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</si>
  <si>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</si>
  <si>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</si>
  <si>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</si>
  <si>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</si>
  <si>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</si>
  <si>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</si>
  <si>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</si>
  <si>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</si>
  <si>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</si>
  <si>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</si>
  <si>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</si>
  <si>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</si>
  <si>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</si>
  <si>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</si>
  <si>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</si>
  <si>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</si>
  <si>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</si>
  <si>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</si>
  <si>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</si>
  <si>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</si>
  <si>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</si>
  <si>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</si>
  <si>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</si>
  <si>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</si>
  <si>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</si>
  <si>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</si>
  <si>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</si>
  <si>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</si>
  <si>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</si>
  <si>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</si>
  <si>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</si>
  <si>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</si>
  <si>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</si>
  <si>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</si>
  <si>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</si>
  <si>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</si>
  <si>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</si>
  <si>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</si>
  <si>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</si>
  <si>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</si>
  <si>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</si>
  <si>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</si>
  <si>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</si>
  <si>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</si>
  <si>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</si>
  <si>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</si>
  <si>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</si>
  <si>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</si>
  <si>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</si>
  <si>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</si>
  <si>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</si>
  <si>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</si>
  <si>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</si>
  <si>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</si>
  <si>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</si>
  <si>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</si>
  <si>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</si>
  <si>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</si>
  <si>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</si>
  <si>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</si>
  <si>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</si>
  <si>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</si>
  <si>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</si>
  <si>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</si>
  <si>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</si>
  <si>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</si>
  <si>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</si>
  <si>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</si>
  <si>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</si>
  <si>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</si>
  <si>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</si>
  <si>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</si>
  <si>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</si>
  <si>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</si>
  <si>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</si>
  <si>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</si>
  <si>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</si>
  <si>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</si>
  <si>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</si>
  <si>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</si>
  <si>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</si>
  <si>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</si>
  <si>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</si>
  <si>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</si>
  <si>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</si>
  <si>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</si>
  <si>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</si>
  <si>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</si>
  <si>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</si>
  <si>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</si>
  <si>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</si>
  <si>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</si>
  <si>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</si>
  <si>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</si>
  <si>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</si>
  <si>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</si>
  <si>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</si>
  <si>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</si>
  <si>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</si>
  <si>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</si>
  <si>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</si>
  <si>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</si>
  <si>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</si>
  <si>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</si>
  <si>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</si>
  <si>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</si>
  <si>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</si>
  <si>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</si>
  <si>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</si>
  <si>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</si>
  <si>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</si>
  <si>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</si>
  <si>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</si>
  <si>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</si>
  <si>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</si>
  <si>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</si>
  <si>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</si>
  <si>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</si>
  <si>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</si>
  <si>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</si>
  <si>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</si>
  <si>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</si>
  <si>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</si>
  <si>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</si>
  <si>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</si>
  <si>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</si>
  <si>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</si>
  <si>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</si>
  <si>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</si>
  <si>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</si>
  <si>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</si>
  <si>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</si>
  <si>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</si>
  <si>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</si>
  <si>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</si>
  <si>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</si>
  <si>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</si>
  <si>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</si>
  <si>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</si>
  <si>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</si>
  <si>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</si>
  <si>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</si>
  <si>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</si>
  <si>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</si>
  <si>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</si>
  <si>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</si>
  <si>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</si>
  <si>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</si>
  <si>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</si>
  <si>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</si>
  <si>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</si>
  <si>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</si>
  <si>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</si>
  <si>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</si>
  <si>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</si>
  <si>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</si>
  <si>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</si>
  <si>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</si>
  <si>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</si>
  <si>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</si>
  <si>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</si>
  <si>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</si>
  <si>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</si>
  <si>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</si>
  <si>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</si>
  <si>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</si>
  <si>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</si>
  <si>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</si>
  <si>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</si>
  <si>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</si>
  <si>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</si>
  <si>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</si>
  <si>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</si>
  <si>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</si>
  <si>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</si>
  <si>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</si>
  <si>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</si>
  <si>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</si>
  <si>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</si>
  <si>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</si>
  <si>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</si>
  <si>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</si>
  <si>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</si>
  <si>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</si>
  <si>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</si>
  <si>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</si>
  <si>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</si>
  <si>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</si>
  <si>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</si>
  <si>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</si>
  <si>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</si>
  <si>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</si>
  <si>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</si>
  <si>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</si>
  <si>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</si>
  <si>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</si>
  <si>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</si>
  <si>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</si>
  <si>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</si>
  <si>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</si>
  <si>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</si>
  <si>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</si>
  <si>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</si>
  <si>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</si>
  <si>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</si>
  <si>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</si>
  <si>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</si>
  <si>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</si>
  <si>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</si>
  <si>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</si>
  <si>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</si>
  <si>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</si>
  <si>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</si>
  <si>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</si>
  <si>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</si>
  <si>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</si>
  <si>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</si>
  <si>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</si>
  <si>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</si>
  <si>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</si>
  <si>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</si>
  <si>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</si>
  <si>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</si>
  <si>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</si>
  <si>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</si>
  <si>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</si>
  <si>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</si>
  <si>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</si>
  <si>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</si>
  <si>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</si>
  <si>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</si>
  <si>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</si>
  <si>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</si>
  <si>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</si>
  <si>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</si>
  <si>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</si>
  <si>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</si>
  <si>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</si>
  <si>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</si>
  <si>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</si>
  <si>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</si>
  <si>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</si>
  <si>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</si>
  <si>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</si>
  <si>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</si>
  <si>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</si>
  <si>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</si>
  <si>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</si>
  <si>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</si>
  <si>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</si>
  <si>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</si>
  <si>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</si>
  <si>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</si>
  <si>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</si>
  <si>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</si>
  <si>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</si>
  <si>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</si>
  <si>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</si>
  <si>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</si>
  <si>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</si>
  <si>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</si>
  <si>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</si>
  <si>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</si>
  <si>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</si>
  <si>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</si>
  <si>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</si>
  <si>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</si>
  <si>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</si>
  <si>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</si>
  <si>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</si>
  <si>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</si>
  <si>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</si>
  <si>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</si>
  <si>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</si>
  <si>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</si>
  <si>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</si>
  <si>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</si>
  <si>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</si>
  <si>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</si>
  <si>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</si>
  <si>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</si>
  <si>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</si>
  <si>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</si>
  <si>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</si>
  <si>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</si>
  <si>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</si>
  <si>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</si>
  <si>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</si>
  <si>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</si>
  <si>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</si>
  <si>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</si>
  <si>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</si>
  <si>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</si>
  <si>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</si>
  <si>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</si>
  <si>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</si>
  <si>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</si>
  <si>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</si>
  <si>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</si>
  <si>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</si>
  <si>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</si>
  <si>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</si>
  <si>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</si>
  <si>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</si>
  <si>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</si>
  <si>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</si>
  <si>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</si>
  <si>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</si>
  <si>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</si>
  <si>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</si>
  <si>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</si>
  <si>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</si>
  <si>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</si>
  <si>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</si>
  <si>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</si>
  <si>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</si>
  <si>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</si>
  <si>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</si>
  <si>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</si>
  <si>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</si>
  <si>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</si>
  <si>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</si>
  <si>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</si>
  <si>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</si>
  <si>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</si>
  <si>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</si>
  <si>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</si>
  <si>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</si>
  <si>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</si>
  <si>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</si>
  <si>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</si>
  <si>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</si>
  <si>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</si>
  <si>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</si>
  <si>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</si>
  <si>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</si>
  <si>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</si>
  <si>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</si>
  <si>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</si>
  <si>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</si>
  <si>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</si>
  <si>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</si>
  <si>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</si>
  <si>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</si>
  <si>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</si>
  <si>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</si>
  <si>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</si>
  <si>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</si>
  <si>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</si>
  <si>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</si>
  <si>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</si>
  <si>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</si>
  <si>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</si>
  <si>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</si>
  <si>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</si>
  <si>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</si>
  <si>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</si>
  <si>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</si>
  <si>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</si>
  <si>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</si>
  <si>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</si>
  <si>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</si>
  <si>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</si>
  <si>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</si>
  <si>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</si>
  <si>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</si>
  <si>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</si>
  <si>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</si>
  <si>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</si>
  <si>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</si>
  <si>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</si>
  <si>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</si>
  <si>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</si>
  <si>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</si>
  <si>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</si>
  <si>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</si>
  <si>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</si>
  <si>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</si>
  <si>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</si>
  <si>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</si>
  <si>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</si>
  <si>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</si>
  <si>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</si>
  <si>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</si>
  <si>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</si>
  <si>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</si>
  <si>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</si>
  <si>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</si>
  <si>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</si>
  <si>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</si>
  <si>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</si>
  <si>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</si>
  <si>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</si>
  <si>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</si>
  <si>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</si>
  <si>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</si>
  <si>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</si>
  <si>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</si>
  <si>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</si>
  <si>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</si>
  <si>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</si>
  <si>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</si>
  <si>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</si>
  <si>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</si>
  <si>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</si>
  <si>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</si>
  <si>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</si>
  <si>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</si>
  <si>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</si>
  <si>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</si>
  <si>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</si>
  <si>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</si>
  <si>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</si>
  <si>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</si>
  <si>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</si>
  <si>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</si>
  <si>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</si>
  <si>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</si>
  <si>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</si>
  <si>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</si>
  <si>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</si>
  <si>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</si>
  <si>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</si>
  <si>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</si>
  <si>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</si>
  <si>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</si>
  <si>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</si>
  <si>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</si>
  <si>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</si>
  <si>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</si>
  <si>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</si>
  <si>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</si>
  <si>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</si>
  <si>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</si>
  <si>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</si>
  <si>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</si>
  <si>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</si>
  <si>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</si>
  <si>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</si>
  <si>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</si>
  <si>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</si>
  <si>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</si>
  <si>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</si>
  <si>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</si>
  <si>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</si>
  <si>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</si>
  <si>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</si>
  <si>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</si>
  <si>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</si>
  <si>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</si>
  <si>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</si>
  <si>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</si>
  <si>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</si>
  <si>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</si>
  <si>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</si>
  <si>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</si>
  <si>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</si>
  <si>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</si>
  <si>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</si>
  <si>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</si>
  <si>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</si>
  <si>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</si>
  <si>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</si>
  <si>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</si>
  <si>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</si>
  <si>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</si>
  <si>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</si>
  <si>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</si>
  <si>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</si>
  <si>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</si>
  <si>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</si>
  <si>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</si>
  <si>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</si>
  <si>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</si>
  <si>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</si>
  <si>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</si>
  <si>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</si>
  <si>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</si>
  <si>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</si>
  <si>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</si>
  <si>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</si>
  <si>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</si>
  <si>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</si>
  <si>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</si>
  <si>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</si>
  <si>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</si>
  <si>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</si>
  <si>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</si>
  <si>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</si>
  <si>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</si>
  <si>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</si>
  <si>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</si>
  <si>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</si>
  <si>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</si>
  <si>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</si>
  <si>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</si>
  <si>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</si>
  <si>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</si>
  <si>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</si>
  <si>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</si>
  <si>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</si>
  <si>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</si>
  <si>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</si>
  <si>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</si>
  <si>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</si>
  <si>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</si>
  <si>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</si>
  <si>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</si>
  <si>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</si>
  <si>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</si>
  <si>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</si>
  <si>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</si>
  <si>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</si>
  <si>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</si>
  <si>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</si>
  <si>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</si>
  <si>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</si>
  <si>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</si>
  <si>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</si>
  <si>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</si>
  <si>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</si>
  <si>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</si>
  <si>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</si>
  <si>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</si>
  <si>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</si>
  <si>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</si>
  <si>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</si>
  <si>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</si>
  <si>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</si>
  <si>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</si>
  <si>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</si>
  <si>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</si>
  <si>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</si>
  <si>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</si>
  <si>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</si>
  <si>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</si>
  <si>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</si>
  <si>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</si>
  <si>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</si>
  <si>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</si>
  <si>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</si>
  <si>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</si>
  <si>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</si>
  <si>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</si>
  <si>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</si>
  <si>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</si>
  <si>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</si>
  <si>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</si>
  <si>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</si>
  <si>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</si>
  <si>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</si>
  <si>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</si>
  <si>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</si>
  <si>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</si>
  <si>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</si>
  <si>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</si>
  <si>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</si>
  <si>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</si>
  <si>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</si>
  <si>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</si>
  <si>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</si>
  <si>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</si>
  <si>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</si>
  <si>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</si>
  <si>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</si>
  <si>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</si>
  <si>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</si>
  <si>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</si>
  <si>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</si>
  <si>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</si>
  <si>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</si>
  <si>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</si>
  <si>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</si>
  <si>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</si>
  <si>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</si>
  <si>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</si>
  <si>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</si>
  <si>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</si>
  <si>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</si>
  <si>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</si>
  <si>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</si>
  <si>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</si>
  <si>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</si>
  <si>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</si>
  <si>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</si>
  <si>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</si>
  <si>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</si>
  <si>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</si>
  <si>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</si>
  <si>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</si>
  <si>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</si>
  <si>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</si>
  <si>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</si>
  <si>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</si>
  <si>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</si>
  <si>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</si>
  <si>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</si>
  <si>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</si>
  <si>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</si>
  <si>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</si>
  <si>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</si>
  <si>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</si>
  <si>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</si>
  <si>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</si>
  <si>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</si>
  <si>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</si>
  <si>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</si>
  <si>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</si>
  <si>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</si>
  <si>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</si>
  <si>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</si>
  <si>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</si>
  <si>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</si>
  <si>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</si>
  <si>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</si>
  <si>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</si>
  <si>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</si>
  <si>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</si>
  <si>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</si>
  <si>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</si>
  <si>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</si>
  <si>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</si>
  <si>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</si>
  <si>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</si>
  <si>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</si>
  <si>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</si>
  <si>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</si>
  <si>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</si>
  <si>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</si>
  <si>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</si>
  <si>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</si>
  <si>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</si>
  <si>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</si>
  <si>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</si>
  <si>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</si>
  <si>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</si>
  <si>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</si>
  <si>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</si>
  <si>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</si>
  <si>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</si>
  <si>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</si>
  <si>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</si>
  <si>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</si>
  <si>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</si>
  <si>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</si>
  <si>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</si>
  <si>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</si>
  <si>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</si>
  <si>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</si>
  <si>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</si>
  <si>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</si>
  <si>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</si>
  <si>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</si>
  <si>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</si>
  <si>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</si>
  <si>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</si>
  <si>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</si>
  <si>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</si>
  <si>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</si>
  <si>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</si>
  <si>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</si>
  <si>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</si>
  <si>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</si>
  <si>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</si>
  <si>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</si>
  <si>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</si>
  <si>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</si>
  <si>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</si>
  <si>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</si>
  <si>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</si>
  <si>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</si>
  <si>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</si>
  <si>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</si>
  <si>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</si>
  <si>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</si>
  <si>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</si>
  <si>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</si>
  <si>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</si>
  <si>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</si>
  <si>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</si>
  <si>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</si>
  <si>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</si>
  <si>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</si>
  <si>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</si>
  <si>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</si>
  <si>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</si>
  <si>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</si>
  <si>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</si>
  <si>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</si>
  <si>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</si>
  <si>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</si>
  <si>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</si>
  <si>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</si>
  <si>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</si>
  <si>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</si>
  <si>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</si>
  <si>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</si>
  <si>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</si>
  <si>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</si>
  <si>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</si>
  <si>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</si>
  <si>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</si>
  <si>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</si>
  <si>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</si>
  <si>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</si>
  <si>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</si>
  <si>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</si>
  <si>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</si>
  <si>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</si>
  <si>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</si>
  <si>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</si>
  <si>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</si>
  <si>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</si>
  <si>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</si>
  <si>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</si>
  <si>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</si>
  <si>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</si>
  <si>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</si>
  <si>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</si>
  <si>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</si>
  <si>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</si>
  <si>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</si>
  <si>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</si>
  <si>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</si>
  <si>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</si>
  <si>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</si>
  <si>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</si>
  <si>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</si>
  <si>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</si>
  <si>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</si>
  <si>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</si>
  <si>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</si>
  <si>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</si>
  <si>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</si>
  <si>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</si>
  <si>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</si>
  <si>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</si>
  <si>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</si>
  <si>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</si>
  <si>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</si>
  <si>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</si>
  <si>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</si>
  <si>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</si>
  <si>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</si>
  <si>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</si>
  <si>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</si>
  <si>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</si>
  <si>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</si>
  <si>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</si>
  <si>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</si>
  <si>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</si>
  <si>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</si>
  <si>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</si>
  <si>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</si>
  <si>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</si>
  <si>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</si>
  <si>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</si>
  <si>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</si>
  <si>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</si>
  <si>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</si>
  <si>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</si>
  <si>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</si>
  <si>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</si>
  <si>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</si>
  <si>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</si>
  <si>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</si>
  <si>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</si>
  <si>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</si>
  <si>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</si>
  <si>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</si>
  <si>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</si>
  <si>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</si>
  <si>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</si>
  <si>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</si>
  <si>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</si>
  <si>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</si>
  <si>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</si>
  <si>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</si>
  <si>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</si>
  <si>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</si>
  <si>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</si>
  <si>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</si>
  <si>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</si>
  <si>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</si>
  <si>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</si>
  <si>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</si>
  <si>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</si>
  <si>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</si>
  <si>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</si>
  <si>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</si>
  <si>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</si>
  <si>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</si>
  <si>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</si>
  <si>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</si>
  <si>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</si>
  <si>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</si>
  <si>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</si>
  <si>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</si>
  <si>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</si>
  <si>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</si>
  <si>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</si>
  <si>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</si>
  <si>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</si>
  <si>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</si>
  <si>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</si>
  <si>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</si>
  <si>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</si>
  <si>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</si>
  <si>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</si>
  <si>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</si>
  <si>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</si>
  <si>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</si>
  <si>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</si>
  <si>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</si>
  <si>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</si>
  <si>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</si>
  <si>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</si>
  <si>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</si>
  <si>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</si>
  <si>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</si>
  <si>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</si>
  <si>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</si>
  <si>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</si>
  <si>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</si>
  <si>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</si>
  <si>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</si>
  <si>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</si>
  <si>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</si>
  <si>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</si>
  <si>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</si>
  <si>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</si>
  <si>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</si>
  <si>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</si>
  <si>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</si>
  <si>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</si>
  <si>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</si>
  <si>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</si>
  <si>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</si>
  <si>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</si>
  <si>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</si>
  <si>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</si>
  <si>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</si>
  <si>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</si>
  <si>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</si>
  <si>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</si>
  <si>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</si>
  <si>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</si>
  <si>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</si>
  <si>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</si>
  <si>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</si>
  <si>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</si>
  <si>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</si>
  <si>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</si>
  <si>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</si>
  <si>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</si>
  <si>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</si>
  <si>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</si>
  <si>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</si>
  <si>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</si>
  <si>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</si>
  <si>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</si>
  <si>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</si>
  <si>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</si>
  <si>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</si>
  <si>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</si>
  <si>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</si>
  <si>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</si>
  <si>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</si>
  <si>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</si>
  <si>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</si>
  <si>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</si>
  <si>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</si>
  <si>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</si>
  <si>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</si>
  <si>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</si>
  <si>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</si>
  <si>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</si>
  <si>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</si>
  <si>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</si>
  <si>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</si>
  <si>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</si>
  <si>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</si>
  <si>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</si>
  <si>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</si>
  <si>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</si>
  <si>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</si>
  <si>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</si>
  <si>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</si>
  <si>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</si>
  <si>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</si>
  <si>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</si>
  <si>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</si>
  <si>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</si>
  <si>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</si>
  <si>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</si>
  <si>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</si>
  <si>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</si>
  <si>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</si>
  <si>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</si>
  <si>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</si>
  <si>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</si>
  <si>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</si>
  <si>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</si>
  <si>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</si>
  <si>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</si>
  <si>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</si>
  <si>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</si>
  <si>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</si>
  <si>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</si>
  <si>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</si>
  <si>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</si>
  <si>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</si>
  <si>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</si>
  <si>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</si>
  <si>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</si>
  <si>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</si>
  <si>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</si>
  <si>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</si>
  <si>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</si>
  <si>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</si>
  <si>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</si>
  <si>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</si>
  <si>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</si>
  <si>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</si>
  <si>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</si>
  <si>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</si>
  <si>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</si>
  <si>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</si>
  <si>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</si>
  <si>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</si>
  <si>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</si>
  <si>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</si>
  <si>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</si>
  <si>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</si>
  <si>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</si>
  <si>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</si>
  <si>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</si>
  <si>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</si>
  <si>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</si>
  <si>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</si>
  <si>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</si>
  <si>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</si>
  <si>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</si>
  <si>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</si>
  <si>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</si>
  <si>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</si>
  <si>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</si>
  <si>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</si>
  <si>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</si>
  <si>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</si>
  <si>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</si>
  <si>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</si>
  <si>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</si>
  <si>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</si>
  <si>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</si>
  <si>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</si>
  <si>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</si>
  <si>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</si>
  <si>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</si>
  <si>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</si>
  <si>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</si>
  <si>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</si>
  <si>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</si>
  <si>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</si>
  <si>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</si>
  <si>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</si>
  <si>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</si>
  <si>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</si>
  <si>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</si>
  <si>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</si>
  <si>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</si>
  <si>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</si>
  <si>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</si>
  <si>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</si>
  <si>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</si>
  <si>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</si>
  <si>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</si>
  <si>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</si>
  <si>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</si>
  <si>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</si>
  <si>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</si>
  <si>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</si>
  <si>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</si>
  <si>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</si>
  <si>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</si>
  <si>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</si>
  <si>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</si>
  <si>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</si>
  <si>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</si>
  <si>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</si>
  <si>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</si>
  <si>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</si>
  <si>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</si>
  <si>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</si>
  <si>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</si>
  <si>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</si>
  <si>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</si>
  <si>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</si>
  <si>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</si>
  <si>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</si>
  <si>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</si>
  <si>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</si>
  <si>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</si>
  <si>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</si>
  <si>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</si>
  <si>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</si>
  <si>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</si>
  <si>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</si>
  <si>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</si>
  <si>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</si>
  <si>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</si>
  <si>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</si>
  <si>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</si>
  <si>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</si>
  <si>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</si>
  <si>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</si>
  <si>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</si>
  <si>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</si>
  <si>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</si>
  <si>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</si>
  <si>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</si>
  <si>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</si>
  <si>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</si>
  <si>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</si>
  <si>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</si>
  <si>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</si>
  <si>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</si>
  <si>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</si>
  <si>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</si>
  <si>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</si>
  <si>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</si>
  <si>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</si>
  <si>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</si>
  <si>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</si>
  <si>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</si>
  <si>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</si>
  <si>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</si>
  <si>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</si>
  <si>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</si>
  <si>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</si>
  <si>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</si>
  <si>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</si>
  <si>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</si>
  <si>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</si>
  <si>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</si>
  <si>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</si>
  <si>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</si>
  <si>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</si>
  <si>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</si>
  <si>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</si>
  <si>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</si>
  <si>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</si>
  <si>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</si>
  <si>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</si>
  <si>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</si>
  <si>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</si>
  <si>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</si>
  <si>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</si>
  <si>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</si>
  <si>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</si>
  <si>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</si>
  <si>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</si>
  <si>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</si>
  <si>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</si>
  <si>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</si>
  <si>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</si>
  <si>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</si>
  <si>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</si>
  <si>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</si>
  <si>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</si>
  <si>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</si>
  <si>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</si>
  <si>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</si>
  <si>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</si>
  <si>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</si>
  <si>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</si>
  <si>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</si>
  <si>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</si>
  <si>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</si>
  <si>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</si>
  <si>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</si>
  <si>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</si>
  <si>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</si>
  <si>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</si>
  <si>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</si>
  <si>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</si>
  <si>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</si>
  <si>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</si>
  <si>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</si>
  <si>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</si>
  <si>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</si>
  <si>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</si>
  <si>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</si>
  <si>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</si>
  <si>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</si>
  <si>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</si>
  <si>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</si>
  <si>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</si>
  <si>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</si>
  <si>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</si>
  <si>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</si>
  <si>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</si>
  <si>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</si>
  <si>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</si>
  <si>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</si>
  <si>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</si>
  <si>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</si>
  <si>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</si>
  <si>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</si>
  <si>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</si>
  <si>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</si>
  <si>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</si>
  <si>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</si>
  <si>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</si>
  <si>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</si>
  <si>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</si>
  <si>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</si>
  <si>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</si>
  <si>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</si>
  <si>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</si>
  <si>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</si>
  <si>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</si>
  <si>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</si>
  <si>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</si>
  <si>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</si>
  <si>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</si>
  <si>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</si>
  <si>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</si>
  <si>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</si>
  <si>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</si>
  <si>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</si>
  <si>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</si>
  <si>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</si>
  <si>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</si>
  <si>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</si>
  <si>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</si>
  <si>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</si>
  <si>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</si>
  <si>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</si>
  <si>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</si>
  <si>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</si>
  <si>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</si>
  <si>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</si>
  <si>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</si>
  <si>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</si>
  <si>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</si>
  <si>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</si>
  <si>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</si>
  <si>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</si>
  <si>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</si>
  <si>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</si>
  <si>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</si>
  <si>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</si>
  <si>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</si>
  <si>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</si>
  <si>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</si>
  <si>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</si>
  <si>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</si>
  <si>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</si>
  <si>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</si>
  <si>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</si>
  <si>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</si>
  <si>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</si>
  <si>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</si>
  <si>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</si>
  <si>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</si>
  <si>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</si>
  <si>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</si>
  <si>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</si>
  <si>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</si>
  <si>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</si>
  <si>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</si>
  <si>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</si>
  <si>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</si>
  <si>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</si>
  <si>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</si>
  <si>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</si>
  <si>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</si>
  <si>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</si>
  <si>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</si>
  <si>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</si>
  <si>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</si>
  <si>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</si>
  <si>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</si>
  <si>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</si>
  <si>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</si>
  <si>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</si>
  <si>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</si>
  <si>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</si>
  <si>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</si>
  <si>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</si>
  <si>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</si>
  <si>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</si>
  <si>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</si>
  <si>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</si>
  <si>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</si>
  <si>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</si>
  <si>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</si>
  <si>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</si>
  <si>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</si>
  <si>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</si>
  <si>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</si>
  <si>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</si>
  <si>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</si>
  <si>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</si>
  <si>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</si>
  <si>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</si>
  <si>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</si>
  <si>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</si>
  <si>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</si>
  <si>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</si>
  <si>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</si>
  <si>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</si>
  <si>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</si>
  <si>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</si>
  <si>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</si>
  <si>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</si>
  <si>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</si>
  <si>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</si>
  <si>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</si>
  <si>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</si>
  <si>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</si>
  <si>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</si>
  <si>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</si>
  <si>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</si>
  <si>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</si>
  <si>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</si>
  <si>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</si>
  <si>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</si>
  <si>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</si>
  <si>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</si>
  <si>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</si>
  <si>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</si>
  <si>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</si>
  <si>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</si>
  <si>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</si>
  <si>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</si>
  <si>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</si>
  <si>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</si>
  <si>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</si>
  <si>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</si>
  <si>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</si>
  <si>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</si>
  <si>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</si>
  <si>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</si>
  <si>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</si>
  <si>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</si>
  <si>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</si>
  <si>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</si>
  <si>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</si>
  <si>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</si>
  <si>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</si>
  <si>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</si>
  <si>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</si>
  <si>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</si>
  <si>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</si>
  <si>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</si>
  <si>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</si>
  <si>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</si>
  <si>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</si>
  <si>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</si>
  <si>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</si>
  <si>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</si>
  <si>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</si>
  <si>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</si>
  <si>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</si>
  <si>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</si>
  <si>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</si>
  <si>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</si>
  <si>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</si>
  <si>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</si>
  <si>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</si>
  <si>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</si>
  <si>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</si>
  <si>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</si>
  <si>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</si>
  <si>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</si>
  <si>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</si>
  <si>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</si>
  <si>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</si>
  <si>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</si>
  <si>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</si>
  <si>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</si>
  <si>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</si>
  <si>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</si>
  <si>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</si>
  <si>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</si>
  <si>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</si>
  <si>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</si>
  <si>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</si>
  <si>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</si>
  <si>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</si>
  <si>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</si>
  <si>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</si>
  <si>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</si>
  <si>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</si>
  <si>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</si>
  <si>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</si>
  <si>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</si>
  <si>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</si>
  <si>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</si>
  <si>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</si>
  <si>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</si>
  <si>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</si>
  <si>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</si>
  <si>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</si>
  <si>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</si>
  <si>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</si>
  <si>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</si>
  <si>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</si>
  <si>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</si>
  <si>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</si>
  <si>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</si>
  <si>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</si>
  <si>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</si>
  <si>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</si>
  <si>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</si>
  <si>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</si>
  <si>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</si>
  <si>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</si>
  <si>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</si>
  <si>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</si>
  <si>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</si>
  <si>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</si>
  <si>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</si>
  <si>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</si>
  <si>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</si>
  <si>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</si>
  <si>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</si>
  <si>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</si>
  <si>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</si>
  <si>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</si>
  <si>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</si>
  <si>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</si>
  <si>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</si>
  <si>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</si>
  <si>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</si>
  <si>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</si>
  <si>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</si>
  <si>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</si>
  <si>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</si>
  <si>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</si>
  <si>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</si>
  <si>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</si>
  <si>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</si>
  <si>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</si>
  <si>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</si>
  <si>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</si>
  <si>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</si>
  <si>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</si>
  <si>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</si>
  <si>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</si>
  <si>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</si>
  <si>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</si>
  <si>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</si>
  <si>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</si>
  <si>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</si>
  <si>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</si>
  <si>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</si>
  <si>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</si>
  <si>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</si>
  <si>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</si>
  <si>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</si>
  <si>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</si>
  <si>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</si>
  <si>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</si>
  <si>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</si>
  <si>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</si>
  <si>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</si>
  <si>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</si>
  <si>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</si>
  <si>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</si>
  <si>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</si>
  <si>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</si>
  <si>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</si>
  <si>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</si>
  <si>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</si>
  <si>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</si>
  <si>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</si>
  <si>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</si>
  <si>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</si>
  <si>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</si>
  <si>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</si>
  <si>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</si>
  <si>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</si>
  <si>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</si>
  <si>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</si>
  <si>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</si>
  <si>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</si>
  <si>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</si>
  <si>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</si>
  <si>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</si>
  <si>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</si>
  <si>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</si>
  <si>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</si>
  <si>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</si>
  <si>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</si>
  <si>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</si>
  <si>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</si>
  <si>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</si>
  <si>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</si>
  <si>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</si>
  <si>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</si>
  <si>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</si>
  <si>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</si>
  <si>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</si>
  <si>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</si>
  <si>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</si>
  <si>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</si>
  <si>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</si>
  <si>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</si>
  <si>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</si>
  <si>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</si>
  <si>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</si>
  <si>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</si>
  <si>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</si>
  <si>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</si>
  <si>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</si>
  <si>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</si>
  <si>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</si>
  <si>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</si>
  <si>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</si>
  <si>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</si>
  <si>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</si>
  <si>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</si>
  <si>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</si>
  <si>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</si>
  <si>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</si>
  <si>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</si>
  <si>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</si>
  <si>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</si>
  <si>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</si>
  <si>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</si>
  <si>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</si>
  <si>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</si>
  <si>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</si>
  <si>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</si>
  <si>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</si>
  <si>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</si>
  <si>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</si>
  <si>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</si>
  <si>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</si>
  <si>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</si>
  <si>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</si>
  <si>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</si>
  <si>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</si>
  <si>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</si>
  <si>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</si>
  <si>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</si>
  <si>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</si>
  <si>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</si>
  <si>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</si>
  <si>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</si>
  <si>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</si>
  <si>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</si>
  <si>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</si>
  <si>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</si>
  <si>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</si>
  <si>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</si>
  <si>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</si>
  <si>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</si>
  <si>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</si>
  <si>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</si>
  <si>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</si>
  <si>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</si>
  <si>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</si>
  <si>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</si>
  <si>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</si>
  <si>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</si>
  <si>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</si>
  <si>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</si>
  <si>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</si>
  <si>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</si>
  <si>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</si>
  <si>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</si>
  <si>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</si>
  <si>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</si>
  <si>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</si>
  <si>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</si>
  <si>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</si>
  <si>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</si>
  <si>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</si>
  <si>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</si>
  <si>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</si>
  <si>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</si>
  <si>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</si>
  <si>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</si>
  <si>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</si>
  <si>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</si>
  <si>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</si>
  <si>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</si>
  <si>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</si>
  <si>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</si>
  <si>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</si>
  <si>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</si>
  <si>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</si>
  <si>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</si>
  <si>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</si>
  <si>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</si>
  <si>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</si>
  <si>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</si>
  <si>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</si>
  <si>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</si>
  <si>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</si>
  <si>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</si>
  <si>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</si>
  <si>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</si>
  <si>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</si>
  <si>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</si>
  <si>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</si>
  <si>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</si>
  <si>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</si>
  <si>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</si>
  <si>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</si>
  <si>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</si>
  <si>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</si>
  <si>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</si>
  <si>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</si>
  <si>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</si>
  <si>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</si>
  <si>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</si>
  <si>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</si>
  <si>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</si>
  <si>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</si>
  <si>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</si>
  <si>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</si>
  <si>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</si>
  <si>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</si>
  <si>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</si>
  <si>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</si>
  <si>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</si>
  <si>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</si>
  <si>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</si>
  <si>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</si>
  <si>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</si>
  <si>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</si>
  <si>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</si>
  <si>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</si>
  <si>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</si>
  <si>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</si>
  <si>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</si>
  <si>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</si>
  <si>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</si>
  <si>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</si>
  <si>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</si>
  <si>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</si>
  <si>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</si>
  <si>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</si>
  <si>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</si>
  <si>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</si>
  <si>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</si>
  <si>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</si>
  <si>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</si>
  <si>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</si>
  <si>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</si>
  <si>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</si>
  <si>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</si>
  <si>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</si>
  <si>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</si>
  <si>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</si>
  <si>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</si>
  <si>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</si>
  <si>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</si>
  <si>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</si>
  <si>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</si>
  <si>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</si>
  <si>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</si>
  <si>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</si>
  <si>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</si>
  <si>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</si>
  <si>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</si>
  <si>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</si>
  <si>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</si>
  <si>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</si>
  <si>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</si>
  <si>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</si>
  <si>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</si>
  <si>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</si>
  <si>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</si>
  <si>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</si>
  <si>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</si>
  <si>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</si>
  <si>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</si>
  <si>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</si>
  <si>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</si>
  <si>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</si>
  <si>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</si>
  <si>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</si>
  <si>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</si>
  <si>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</si>
  <si>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</si>
  <si>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</si>
  <si>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</si>
  <si>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</si>
  <si>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</si>
  <si>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</si>
  <si>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</si>
  <si>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</si>
  <si>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</si>
  <si>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</si>
  <si>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</si>
  <si>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</si>
  <si>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</si>
  <si>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</si>
  <si>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</si>
  <si>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</si>
  <si>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</si>
  <si>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</si>
  <si>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</si>
  <si>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</si>
  <si>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</si>
  <si>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</si>
  <si>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</si>
  <si>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</si>
  <si>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</si>
  <si>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</si>
  <si>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</si>
  <si>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</si>
  <si>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</si>
  <si>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</si>
  <si>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</si>
  <si>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</si>
  <si>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</si>
  <si>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</si>
  <si>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</si>
  <si>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</si>
  <si>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</si>
  <si>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</si>
  <si>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</si>
  <si>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</si>
  <si>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</si>
  <si>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</si>
  <si>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</si>
  <si>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</si>
  <si>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</si>
  <si>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</si>
  <si>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</si>
  <si>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</si>
  <si>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</si>
  <si>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</si>
  <si>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</si>
  <si>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</si>
  <si>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</si>
  <si>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</si>
  <si>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</si>
  <si>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</si>
  <si>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</si>
  <si>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</si>
  <si>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</si>
  <si>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</si>
  <si>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</si>
  <si>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</si>
  <si>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</si>
  <si>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</si>
  <si>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</si>
  <si>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</si>
  <si>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</si>
  <si>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</si>
  <si>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</si>
  <si>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</si>
  <si>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</si>
  <si>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</si>
  <si>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</si>
  <si>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</si>
  <si>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</si>
  <si>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</si>
  <si>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</si>
  <si>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</si>
  <si>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</si>
  <si>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</si>
  <si>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</si>
  <si>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</si>
  <si>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</si>
  <si>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</si>
  <si>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</si>
  <si>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</si>
  <si>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</si>
  <si>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</si>
  <si>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</si>
  <si>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</si>
  <si>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</si>
  <si>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</si>
  <si>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</si>
  <si>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</si>
  <si>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</si>
  <si>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</si>
  <si>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</si>
  <si>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</si>
  <si>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</si>
  <si>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</si>
  <si>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</si>
  <si>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</si>
  <si>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</si>
  <si>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</si>
  <si>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</si>
  <si>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</si>
  <si>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</si>
  <si>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</si>
  <si>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</si>
  <si>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</si>
  <si>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</si>
  <si>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</si>
  <si>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</si>
  <si>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</si>
  <si>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</si>
  <si>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</si>
  <si>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</si>
  <si>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</si>
  <si>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</si>
  <si>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</si>
  <si>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</si>
  <si>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</si>
  <si>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</si>
  <si>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</si>
  <si>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</si>
  <si>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</si>
  <si>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</si>
  <si>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</si>
  <si>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</si>
  <si>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</si>
  <si>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</si>
  <si>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</si>
  <si>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</si>
  <si>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</si>
  <si>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</si>
  <si>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</si>
  <si>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</si>
  <si>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</si>
  <si>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</si>
  <si>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</si>
  <si>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</si>
  <si>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</si>
  <si>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</si>
  <si>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</si>
  <si>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</si>
  <si>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</si>
  <si>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</si>
  <si>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</si>
  <si>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</si>
  <si>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</si>
  <si>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</si>
  <si>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</si>
  <si>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</si>
  <si>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</si>
  <si>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</si>
  <si>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</si>
  <si>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</si>
  <si>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</si>
  <si>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</si>
  <si>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</si>
  <si>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</si>
  <si>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</si>
  <si>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</si>
  <si>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</si>
  <si>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</si>
  <si>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</si>
  <si>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</si>
  <si>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</si>
  <si>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</si>
  <si>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</si>
  <si>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</si>
  <si>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</si>
  <si>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</si>
  <si>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</si>
  <si>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</si>
  <si>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</si>
  <si>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</si>
  <si>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</si>
  <si>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</si>
  <si>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</si>
  <si>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</si>
  <si>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</si>
  <si>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</si>
  <si>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</si>
  <si>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</si>
  <si>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</si>
  <si>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</si>
  <si>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</si>
  <si>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</si>
  <si>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</si>
  <si>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</si>
  <si>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</si>
  <si>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</si>
  <si>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</si>
  <si>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</si>
  <si>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</si>
  <si>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</si>
  <si>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</si>
  <si>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</si>
  <si>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</si>
  <si>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</si>
  <si>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</si>
  <si>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</si>
  <si>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</si>
  <si>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</si>
  <si>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</si>
  <si>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</si>
  <si>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</si>
  <si>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</si>
  <si>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</si>
  <si>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</si>
  <si>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</si>
  <si>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</si>
  <si>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</si>
  <si>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</si>
  <si>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</si>
  <si>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</si>
  <si>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</si>
  <si>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</si>
  <si>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</si>
  <si>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</si>
  <si>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</si>
  <si>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</si>
  <si>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</si>
  <si>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</si>
  <si>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</si>
  <si>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</si>
  <si>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</si>
  <si>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</si>
  <si>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</si>
  <si>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</si>
  <si>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</si>
  <si>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</si>
  <si>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</si>
  <si>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</si>
  <si>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</si>
  <si>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</si>
  <si>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</si>
  <si>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</si>
  <si>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</si>
  <si>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</si>
  <si>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</si>
  <si>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</si>
  <si>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</si>
  <si>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</si>
  <si>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</si>
  <si>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</si>
  <si>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</si>
  <si>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</si>
  <si>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</si>
  <si>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</si>
  <si>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</si>
  <si>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</si>
  <si>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</si>
  <si>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</si>
  <si>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</si>
  <si>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</si>
  <si>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</si>
  <si>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</si>
  <si>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</si>
  <si>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</si>
  <si>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</si>
  <si>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</si>
  <si>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</si>
  <si>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</si>
  <si>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</si>
  <si>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</si>
  <si>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</si>
  <si>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</si>
  <si>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</si>
  <si>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</si>
  <si>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</si>
  <si>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</si>
  <si>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</si>
  <si>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</si>
  <si>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</si>
  <si>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</si>
  <si>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</si>
  <si>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</si>
  <si>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</si>
  <si>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</si>
  <si>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</si>
  <si>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</si>
  <si>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</si>
  <si>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</si>
  <si>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</si>
  <si>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</si>
  <si>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</si>
  <si>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</si>
  <si>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</si>
  <si>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</si>
  <si>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</si>
  <si>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</si>
  <si>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</si>
  <si>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</si>
  <si>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</si>
  <si>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</si>
  <si>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</si>
  <si>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</si>
  <si>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</si>
  <si>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</si>
  <si>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</si>
  <si>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</si>
  <si>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</si>
  <si>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</si>
  <si>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</si>
  <si>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</si>
  <si>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</si>
  <si>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</si>
  <si>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</si>
  <si>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</si>
  <si>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</si>
  <si>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</si>
  <si>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</si>
  <si>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</si>
  <si>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</si>
  <si>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</si>
  <si>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</si>
  <si>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</si>
  <si>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</si>
  <si>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</si>
  <si>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</si>
  <si>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</si>
  <si>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</si>
  <si>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</si>
  <si>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</si>
  <si>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</si>
  <si>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</si>
  <si>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</si>
  <si>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</si>
  <si>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</si>
  <si>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</si>
  <si>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</si>
  <si>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</si>
  <si>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</si>
  <si>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</si>
  <si>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</si>
  <si>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</si>
  <si>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</si>
  <si>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</si>
  <si>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</si>
  <si>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</si>
  <si>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</si>
  <si>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</si>
  <si>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</si>
  <si>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</si>
  <si>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</si>
  <si>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</si>
  <si>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</si>
  <si>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</si>
  <si>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</si>
  <si>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</si>
  <si>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</si>
  <si>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</si>
  <si>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</si>
  <si>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</si>
  <si>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</si>
  <si>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</si>
  <si>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</si>
  <si>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</si>
  <si>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</si>
  <si>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</si>
  <si>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</si>
  <si>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</si>
  <si>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</si>
  <si>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</si>
  <si>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</si>
  <si>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</si>
  <si>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</si>
  <si>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</si>
  <si>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</si>
  <si>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</si>
  <si>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</si>
  <si>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</si>
  <si>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</si>
  <si>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</si>
  <si>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</si>
  <si>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</si>
  <si>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</si>
  <si>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</si>
  <si>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</si>
  <si>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</si>
  <si>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</si>
  <si>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</si>
  <si>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</si>
  <si>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</si>
  <si>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</si>
  <si>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</si>
  <si>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</si>
  <si>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</si>
  <si>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</si>
  <si>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</si>
  <si>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</si>
  <si>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</si>
  <si>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</si>
  <si>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</si>
  <si>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</si>
  <si>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</si>
  <si>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</si>
  <si>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</si>
  <si>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</si>
  <si>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</si>
  <si>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</si>
  <si>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</si>
  <si>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</si>
  <si>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</si>
  <si>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</si>
  <si>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</si>
  <si>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</si>
  <si>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</si>
  <si>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</si>
  <si>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</si>
  <si>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</si>
  <si>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</si>
  <si>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</si>
  <si>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</si>
  <si>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</si>
  <si>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</si>
  <si>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</si>
  <si>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</si>
  <si>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</si>
  <si>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</si>
  <si>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</si>
  <si>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</si>
  <si>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</si>
  <si>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</si>
  <si>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</si>
  <si>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</si>
  <si>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</si>
  <si>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</si>
  <si>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</si>
  <si>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</si>
  <si>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</si>
  <si>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</si>
  <si>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</si>
  <si>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</si>
  <si>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</si>
  <si>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</si>
  <si>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</si>
  <si>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</si>
  <si>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</si>
  <si>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</si>
  <si>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</si>
  <si>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</si>
  <si>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</si>
  <si>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</si>
  <si>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</si>
  <si>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</si>
  <si>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</si>
  <si>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</si>
  <si>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</si>
  <si>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</si>
  <si>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</si>
  <si>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</si>
  <si>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</si>
  <si>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</si>
  <si>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</si>
  <si>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</si>
  <si>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</si>
  <si>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</si>
  <si>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</si>
  <si>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</si>
  <si>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</si>
  <si>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</si>
  <si>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</si>
  <si>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</si>
  <si>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</si>
  <si>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</si>
  <si>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</si>
  <si>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</si>
  <si>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</si>
  <si>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</si>
  <si>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</si>
  <si>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</si>
  <si>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</si>
  <si>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</si>
  <si>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</si>
  <si>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</si>
  <si>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</si>
  <si>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</si>
  <si>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</si>
  <si>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</si>
  <si>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</si>
  <si>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</si>
  <si>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</si>
  <si>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</si>
  <si>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</si>
  <si>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</si>
  <si>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</si>
  <si>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</si>
  <si>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</si>
  <si>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</si>
  <si>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</si>
  <si>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</si>
  <si>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</si>
  <si>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</si>
  <si>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</si>
  <si>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</si>
  <si>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</si>
  <si>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</si>
  <si>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</si>
  <si>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</si>
  <si>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</si>
  <si>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</si>
  <si>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</si>
  <si>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</si>
  <si>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</si>
  <si>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</si>
  <si>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</si>
  <si>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</si>
  <si>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</si>
  <si>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</si>
  <si>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</si>
  <si>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</si>
  <si>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</si>
  <si>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</si>
  <si>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</si>
  <si>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</si>
  <si>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</si>
  <si>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</si>
  <si>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</si>
  <si>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</si>
  <si>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</si>
  <si>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</si>
  <si>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</si>
  <si>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</si>
  <si>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</si>
  <si>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</si>
  <si>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</si>
  <si>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</si>
  <si>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</si>
  <si>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</si>
  <si>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</si>
  <si>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</si>
  <si>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</si>
  <si>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</si>
  <si>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</si>
  <si>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</si>
  <si>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</si>
  <si>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</si>
  <si>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</si>
  <si>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</si>
  <si>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</si>
  <si>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</si>
  <si>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</si>
  <si>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</si>
  <si>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</si>
  <si>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</si>
  <si>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</si>
  <si>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</si>
  <si>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</si>
  <si>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</si>
  <si>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</si>
  <si>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</si>
  <si>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</si>
  <si>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</si>
  <si>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</si>
  <si>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</si>
  <si>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</si>
  <si>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</si>
  <si>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</si>
  <si>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</si>
  <si>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</si>
  <si>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</si>
  <si>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</si>
  <si>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</si>
  <si>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</si>
  <si>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</si>
  <si>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</si>
  <si>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</si>
  <si>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</si>
  <si>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</si>
  <si>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</si>
  <si>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</si>
  <si>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</si>
  <si>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</si>
  <si>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</si>
  <si>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</si>
  <si>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</si>
  <si>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</si>
  <si>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</si>
  <si>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</si>
  <si>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</si>
  <si>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</si>
  <si>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</si>
  <si>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</si>
  <si>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</si>
  <si>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</si>
  <si>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</si>
  <si>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</si>
  <si>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</si>
  <si>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</si>
  <si>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</si>
  <si>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</si>
  <si>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</si>
  <si>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</si>
  <si>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</si>
  <si>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</si>
  <si>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</si>
  <si>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</si>
  <si>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</si>
  <si>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</si>
  <si>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</si>
  <si>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</si>
  <si>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</si>
  <si>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</si>
  <si>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</si>
  <si>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</si>
  <si>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</si>
  <si>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</si>
  <si>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</si>
  <si>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</si>
  <si>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</si>
  <si>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</si>
  <si>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</si>
  <si>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</si>
  <si>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</si>
  <si>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</si>
  <si>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</si>
  <si>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</si>
  <si>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</si>
  <si>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</si>
  <si>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</si>
  <si>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</si>
  <si>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</si>
  <si>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</si>
  <si>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</si>
  <si>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</si>
  <si>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</si>
  <si>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</si>
  <si>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</si>
  <si>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</si>
  <si>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</si>
  <si>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</si>
  <si>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</si>
  <si>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</si>
  <si>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</si>
  <si>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</si>
  <si>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</si>
  <si>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</si>
  <si>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</si>
  <si>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</si>
  <si>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</si>
  <si>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</si>
  <si>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</si>
  <si>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</si>
  <si>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</si>
  <si>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</si>
  <si>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</si>
  <si>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</si>
  <si>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</si>
  <si>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</si>
  <si>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</si>
  <si>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</si>
  <si>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</si>
  <si>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</si>
  <si>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</si>
  <si>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</si>
  <si>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</si>
  <si>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</si>
  <si>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</si>
  <si>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</si>
  <si>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</si>
  <si>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</si>
  <si>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</si>
  <si>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</si>
  <si>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</si>
  <si>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</si>
  <si>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</si>
  <si>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</si>
  <si>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</si>
  <si>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</si>
  <si>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</si>
  <si>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</si>
  <si>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</si>
  <si>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</si>
  <si>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</si>
  <si>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</si>
  <si>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</si>
  <si>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</si>
  <si>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</si>
  <si>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</si>
  <si>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</si>
  <si>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</si>
  <si>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</si>
  <si>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</si>
  <si>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</si>
  <si>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</si>
  <si>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</si>
  <si>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</si>
  <si>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</si>
  <si>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</si>
  <si>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</si>
  <si>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</si>
  <si>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</si>
  <si>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</si>
  <si>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</si>
  <si>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</si>
  <si>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</si>
  <si>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</si>
  <si>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</si>
  <si>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</si>
  <si>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</si>
  <si>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</si>
  <si>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</si>
  <si>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</si>
  <si>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</si>
  <si>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</si>
  <si>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</si>
  <si>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</si>
  <si>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</si>
  <si>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</si>
  <si>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</si>
  <si>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</si>
  <si>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</si>
  <si>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</si>
  <si>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</si>
  <si>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</si>
  <si>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</si>
  <si>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</si>
  <si>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</si>
  <si>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</si>
  <si>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</si>
  <si>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</si>
  <si>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</si>
  <si>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</si>
  <si>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</si>
  <si>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</si>
  <si>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</si>
  <si>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</si>
  <si>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</si>
  <si>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</si>
  <si>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</si>
  <si>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</si>
  <si>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</si>
  <si>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</si>
  <si>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</si>
  <si>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</si>
  <si>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</si>
  <si>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</si>
  <si>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</si>
  <si>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</si>
  <si>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</si>
  <si>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</si>
  <si>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</si>
  <si>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</si>
  <si>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</si>
  <si>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</si>
  <si>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</si>
  <si>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</si>
  <si>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</si>
  <si>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</si>
  <si>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</si>
  <si>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</si>
  <si>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</si>
  <si>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</si>
  <si>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</si>
  <si>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</si>
  <si>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</si>
  <si>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</si>
  <si>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</si>
  <si>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</si>
  <si>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</si>
  <si>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</si>
  <si>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</si>
  <si>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</si>
  <si>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</si>
  <si>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</si>
  <si>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</si>
  <si>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</si>
  <si>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</si>
  <si>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</si>
  <si>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</si>
  <si>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</si>
  <si>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</si>
  <si>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</si>
  <si>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</si>
  <si>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</si>
  <si>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</si>
  <si>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</si>
  <si>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</si>
  <si>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</si>
  <si>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</si>
  <si>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</si>
  <si>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</si>
  <si>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</si>
  <si>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</si>
  <si>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</si>
  <si>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</si>
  <si>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</si>
  <si>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</si>
  <si>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</si>
  <si>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</si>
  <si>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</si>
  <si>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</si>
  <si>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</si>
  <si>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</si>
  <si>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</si>
  <si>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</si>
  <si>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</si>
  <si>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</si>
  <si>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</si>
  <si>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</si>
  <si>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</si>
  <si>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</si>
  <si>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</si>
  <si>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</si>
  <si>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</si>
  <si>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</si>
  <si>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</si>
  <si>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</si>
  <si>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</si>
  <si>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</si>
  <si>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</si>
  <si>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</si>
  <si>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</si>
  <si>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</si>
  <si>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</si>
  <si>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</si>
  <si>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</si>
  <si>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</si>
  <si>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</si>
  <si>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</si>
  <si>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</si>
  <si>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</si>
  <si>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</si>
  <si>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</si>
  <si>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</si>
  <si>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</si>
  <si>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</si>
  <si>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</si>
  <si>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</si>
  <si>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</si>
  <si>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</si>
  <si>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</si>
  <si>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</si>
  <si>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</si>
  <si>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</si>
  <si>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</si>
  <si>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</si>
  <si>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</si>
  <si>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</si>
  <si>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</si>
  <si>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</si>
  <si>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</si>
  <si>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</si>
  <si>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</si>
  <si>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</si>
  <si>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</si>
  <si>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</si>
  <si>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</si>
  <si>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</si>
  <si>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</si>
  <si>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</si>
  <si>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</si>
  <si>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</si>
  <si>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</si>
  <si>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</si>
  <si>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</si>
  <si>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</si>
  <si>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</si>
  <si>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</si>
  <si>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</si>
  <si>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</si>
  <si>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</si>
  <si>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</si>
  <si>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</si>
  <si>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</si>
  <si>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</si>
  <si>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</si>
  <si>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</si>
  <si>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</si>
  <si>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</si>
  <si>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</si>
  <si>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</si>
  <si>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</si>
  <si>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</si>
  <si>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</si>
  <si>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</si>
  <si>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</si>
  <si>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</si>
  <si>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</si>
  <si>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</si>
  <si>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</si>
  <si>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</si>
  <si>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</si>
  <si>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</si>
  <si>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</si>
  <si>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</si>
  <si>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</si>
  <si>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</si>
  <si>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</si>
  <si>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</si>
  <si>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</si>
  <si>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</si>
  <si>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</si>
  <si>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</si>
  <si>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</si>
  <si>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</si>
  <si>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</si>
  <si>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</si>
  <si>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</si>
  <si>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</si>
  <si>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</si>
  <si>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</si>
  <si>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</si>
  <si>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</si>
  <si>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</si>
  <si>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</si>
  <si>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</si>
  <si>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</si>
  <si>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</si>
  <si>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</si>
  <si>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</si>
  <si>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</si>
  <si>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</si>
  <si>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</si>
  <si>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</si>
  <si>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</si>
  <si>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</si>
  <si>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</si>
  <si>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</si>
  <si>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</si>
  <si>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</si>
  <si>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</si>
  <si>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</si>
  <si>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</si>
  <si>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</si>
  <si>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</si>
  <si>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</si>
  <si>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</si>
  <si>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</si>
  <si>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</si>
  <si>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</si>
  <si>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</si>
  <si>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</si>
  <si>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</si>
  <si>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</si>
  <si>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</si>
  <si>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</si>
  <si>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</si>
  <si>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</si>
  <si>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</si>
  <si>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</si>
  <si>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</si>
  <si>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</si>
  <si>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</si>
  <si>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</si>
  <si>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</si>
  <si>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</si>
  <si>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</si>
  <si>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</si>
  <si>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</si>
  <si>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</si>
  <si>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</si>
  <si>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</si>
  <si>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</si>
  <si>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</si>
  <si>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</si>
  <si>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</si>
  <si>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</si>
  <si>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</si>
  <si>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</si>
  <si>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</si>
  <si>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</si>
  <si>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</si>
  <si>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</si>
  <si>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</si>
  <si>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</si>
  <si>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</si>
  <si>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</si>
  <si>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</si>
  <si>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</si>
  <si>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</si>
  <si>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</si>
  <si>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</si>
  <si>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</si>
  <si>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</si>
  <si>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</si>
  <si>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</si>
  <si>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</si>
  <si>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</si>
  <si>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</si>
  <si>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</si>
  <si>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</si>
  <si>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</si>
  <si>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</si>
  <si>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</si>
  <si>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</si>
  <si>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</si>
  <si>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</si>
  <si>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</si>
  <si>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</si>
  <si>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</si>
  <si>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</si>
  <si>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</si>
  <si>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</si>
  <si>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</si>
  <si>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</si>
  <si>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</si>
  <si>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</si>
  <si>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</si>
  <si>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</si>
  <si>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</si>
  <si>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</si>
  <si>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</si>
  <si>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</si>
  <si>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</si>
  <si>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</si>
  <si>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</si>
  <si>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</si>
  <si>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</si>
  <si>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</si>
  <si>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</si>
  <si>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</si>
  <si>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</si>
  <si>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</si>
  <si>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</si>
  <si>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</si>
  <si>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</si>
  <si>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</si>
  <si>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</si>
  <si>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</si>
  <si>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</si>
  <si>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</si>
  <si>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</si>
  <si>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</si>
  <si>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</si>
  <si>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</si>
  <si>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</si>
  <si>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</si>
  <si>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</si>
  <si>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</si>
  <si>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</si>
  <si>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</si>
  <si>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</si>
  <si>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</si>
  <si>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</si>
  <si>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</si>
  <si>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</si>
  <si>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</si>
  <si>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</si>
  <si>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</si>
  <si>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</si>
  <si>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</si>
  <si>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</si>
  <si>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</si>
  <si>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</si>
  <si>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</si>
  <si>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</si>
  <si>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</si>
  <si>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</si>
  <si>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</si>
  <si>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</si>
  <si>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</si>
  <si>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</si>
  <si>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</si>
  <si>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</si>
  <si>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</si>
  <si>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</si>
  <si>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</si>
  <si>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</si>
  <si>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</si>
  <si>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</si>
  <si>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</si>
  <si>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</si>
  <si>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</si>
  <si>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</si>
  <si>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</si>
  <si>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</si>
  <si>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</si>
  <si>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</si>
  <si>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</si>
  <si>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</si>
  <si>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</si>
  <si>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</si>
  <si>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</si>
  <si>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</si>
  <si>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</si>
  <si>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</si>
  <si>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</si>
  <si>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</si>
  <si>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</si>
  <si>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</si>
  <si>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</si>
  <si>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</si>
  <si>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</si>
  <si>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</si>
  <si>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</si>
  <si>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</si>
  <si>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</si>
  <si>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</si>
  <si>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</si>
  <si>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</si>
  <si>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</si>
  <si>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</si>
  <si>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</si>
  <si>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</si>
  <si>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</si>
  <si>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</si>
  <si>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</si>
  <si>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</si>
  <si>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</si>
  <si>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</si>
  <si>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</si>
  <si>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</si>
  <si>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</si>
  <si>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</si>
  <si>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</si>
  <si>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</si>
  <si>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</si>
  <si>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</si>
  <si>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</si>
  <si>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</si>
  <si>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</si>
  <si>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</si>
  <si>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</si>
  <si>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</si>
  <si>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</si>
  <si>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</si>
  <si>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</si>
  <si>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</si>
  <si>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</si>
  <si>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</si>
  <si>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</si>
  <si>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</si>
  <si>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</si>
  <si>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</si>
  <si>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</si>
  <si>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</si>
  <si>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</si>
  <si>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</si>
  <si>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</si>
  <si>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</si>
  <si>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</si>
  <si>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</si>
  <si>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</si>
  <si>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</si>
  <si>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</si>
  <si>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</si>
  <si>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</si>
  <si>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</si>
  <si>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</si>
  <si>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</si>
  <si>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</si>
  <si>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</si>
  <si>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</si>
  <si>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</si>
  <si>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</si>
  <si>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</si>
  <si>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</si>
  <si>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</si>
  <si>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</si>
  <si>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</si>
  <si>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</si>
  <si>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</si>
  <si>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</si>
  <si>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</si>
  <si>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</si>
  <si>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</si>
  <si>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</si>
  <si>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</si>
  <si>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</si>
  <si>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</si>
  <si>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</si>
  <si>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</si>
  <si>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</si>
  <si>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</si>
  <si>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</si>
  <si>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</si>
  <si>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</si>
  <si>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</si>
  <si>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</si>
  <si>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</si>
  <si>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</si>
  <si>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</si>
  <si>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</si>
  <si>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</si>
  <si>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</si>
  <si>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</si>
  <si>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</si>
  <si>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</si>
  <si>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</si>
  <si>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</si>
  <si>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</si>
  <si>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</si>
  <si>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</si>
  <si>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</si>
  <si>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</si>
  <si>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</si>
  <si>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</si>
  <si>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</si>
  <si>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</si>
  <si>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</si>
  <si>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</si>
  <si>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</si>
  <si>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</si>
  <si>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</si>
  <si>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</si>
  <si>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</si>
  <si>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</si>
  <si>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</si>
  <si>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</si>
  <si>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</si>
  <si>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</si>
  <si>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</si>
  <si>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</si>
  <si>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</si>
  <si>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</si>
  <si>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</si>
  <si>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</si>
  <si>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</si>
  <si>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</si>
  <si>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</si>
  <si>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</si>
  <si>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</si>
  <si>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</si>
  <si>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</si>
  <si>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</si>
  <si>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</si>
  <si>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</si>
  <si>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</si>
  <si>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</si>
  <si>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</si>
  <si>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</si>
  <si>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</si>
  <si>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</si>
  <si>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</si>
  <si>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</si>
  <si>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</si>
  <si>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</si>
  <si>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</si>
  <si>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</si>
  <si>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</si>
  <si>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</si>
  <si>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</si>
  <si>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</si>
  <si>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</si>
  <si>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</si>
  <si>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</si>
  <si>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</si>
  <si>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</si>
  <si>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</si>
  <si>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</si>
  <si>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</si>
  <si>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</si>
  <si>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</si>
  <si>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</si>
  <si>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</si>
  <si>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</si>
  <si>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</si>
  <si>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</si>
  <si>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</si>
  <si>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</si>
  <si>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</si>
  <si>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</si>
  <si>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</si>
  <si>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</si>
  <si>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</si>
  <si>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</si>
  <si>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</si>
  <si>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</si>
  <si>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</si>
  <si>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</si>
  <si>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</si>
  <si>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</si>
  <si>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</si>
  <si>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</si>
  <si>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</si>
  <si>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</si>
  <si>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</si>
  <si>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</si>
  <si>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</si>
  <si>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</si>
  <si>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</si>
  <si>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</si>
  <si>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</si>
  <si>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</si>
  <si>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</si>
  <si>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</si>
  <si>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</si>
  <si>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</si>
  <si>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</si>
  <si>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</si>
  <si>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</si>
  <si>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</si>
  <si>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</si>
  <si>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</si>
  <si>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</si>
  <si>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</si>
  <si>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</si>
  <si>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</si>
  <si>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</si>
  <si>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</si>
  <si>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</si>
  <si>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</si>
  <si>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</si>
  <si>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</si>
  <si>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</si>
  <si>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</si>
  <si>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</si>
  <si>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</si>
  <si>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</si>
  <si>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</si>
  <si>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</si>
  <si>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</si>
  <si>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</si>
  <si>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</si>
  <si>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</si>
  <si>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</si>
  <si>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</si>
  <si>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</si>
  <si>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</si>
  <si>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</si>
  <si>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</si>
  <si>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</si>
  <si>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</si>
  <si>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</si>
  <si>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</si>
  <si>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</si>
  <si>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</si>
  <si>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</si>
  <si>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</si>
  <si>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</si>
  <si>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</si>
  <si>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</si>
  <si>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</si>
  <si>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</si>
  <si>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</si>
  <si>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</si>
  <si>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</si>
  <si>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</si>
  <si>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</si>
  <si>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</si>
  <si>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</si>
  <si>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</si>
  <si>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</si>
  <si>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</si>
  <si>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</si>
  <si>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</si>
  <si>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</si>
  <si>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</si>
  <si>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</si>
  <si>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</si>
  <si>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</si>
  <si>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</si>
  <si>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</si>
  <si>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</si>
  <si>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</si>
  <si>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</si>
  <si>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</si>
  <si>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</si>
  <si>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</si>
  <si>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</si>
  <si>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</si>
  <si>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</si>
  <si>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</si>
  <si>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</si>
  <si>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</si>
  <si>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</si>
  <si>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</si>
  <si>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</si>
  <si>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</si>
  <si>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</si>
  <si>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</si>
  <si>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</si>
  <si>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</si>
  <si>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</si>
  <si>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</si>
  <si>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</si>
  <si>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</si>
  <si>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</si>
  <si>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</si>
  <si>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</si>
  <si>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</si>
  <si>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</si>
  <si>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</si>
  <si>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</si>
  <si>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</si>
  <si>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</si>
  <si>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</si>
  <si>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</si>
  <si>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</si>
  <si>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</si>
  <si>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</si>
  <si>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</si>
  <si>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</si>
  <si>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</si>
  <si>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</si>
  <si>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</si>
  <si>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</si>
  <si>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</si>
  <si>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</si>
  <si>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</si>
  <si>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</si>
  <si>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</si>
  <si>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</si>
  <si>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</si>
  <si>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</si>
  <si>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</si>
  <si>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</si>
  <si>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</si>
  <si>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</si>
  <si>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</si>
  <si>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</si>
  <si>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</si>
  <si>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</si>
  <si>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</si>
  <si>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</si>
  <si>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</si>
  <si>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</si>
  <si>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</si>
  <si>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</si>
  <si>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</si>
  <si>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</si>
  <si>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</si>
  <si>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</si>
  <si>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</si>
  <si>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</si>
  <si>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</si>
  <si>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</si>
  <si>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</si>
  <si>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</si>
  <si>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</si>
  <si>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</si>
  <si>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</si>
  <si>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</si>
  <si>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</si>
  <si>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</si>
  <si>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</si>
  <si>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</si>
  <si>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</si>
  <si>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</si>
  <si>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</si>
  <si>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</si>
  <si>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</si>
  <si>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</si>
  <si>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</si>
  <si>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</si>
  <si>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</si>
  <si>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</si>
  <si>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</si>
  <si>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</si>
  <si>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</si>
  <si>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</si>
  <si>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</si>
  <si>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</si>
  <si>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</si>
  <si>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</si>
  <si>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</si>
  <si>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</si>
  <si>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</si>
  <si>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</si>
  <si>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</si>
  <si>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</si>
  <si>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</si>
  <si>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</si>
  <si>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</si>
  <si>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</si>
  <si>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</si>
  <si>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</si>
  <si>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</si>
  <si>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</si>
  <si>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</si>
  <si>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</si>
  <si>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</si>
  <si>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</si>
  <si>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</si>
  <si>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</si>
  <si>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</si>
  <si>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</si>
  <si>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</si>
  <si>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</si>
  <si>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</si>
  <si>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</si>
  <si>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</si>
  <si>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</si>
  <si>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</si>
  <si>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</si>
  <si>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</si>
  <si>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</si>
  <si>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</si>
  <si>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</si>
  <si>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</si>
  <si>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</si>
  <si>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</si>
  <si>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</si>
  <si>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</si>
  <si>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</si>
  <si>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</si>
  <si>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</si>
  <si>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</si>
  <si>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</si>
  <si>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</si>
  <si>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</si>
  <si>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</si>
  <si>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</si>
  <si>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</si>
  <si>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</si>
  <si>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</si>
  <si>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</si>
  <si>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</si>
  <si>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</si>
  <si>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</si>
  <si>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</si>
  <si>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</si>
  <si>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</si>
  <si>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</si>
  <si>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</si>
  <si>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</si>
  <si>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</si>
  <si>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</si>
  <si>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</si>
  <si>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</si>
  <si>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</si>
  <si>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</si>
  <si>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</si>
  <si>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</si>
  <si>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</si>
  <si>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</si>
  <si>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</si>
  <si>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</si>
  <si>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</si>
  <si>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</si>
  <si>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</si>
  <si>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</si>
  <si>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</si>
  <si>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</si>
  <si>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</si>
  <si>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</si>
  <si>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</si>
  <si>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</si>
  <si>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</si>
  <si>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</si>
  <si>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</si>
  <si>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</si>
  <si>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</si>
  <si>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</si>
  <si>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</si>
  <si>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</si>
  <si>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</si>
  <si>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</si>
  <si>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</si>
  <si>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</si>
  <si>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</si>
  <si>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</si>
  <si>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</si>
  <si>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</si>
  <si>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</si>
  <si>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</si>
  <si>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</si>
  <si>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</si>
  <si>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</si>
  <si>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</si>
  <si>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</si>
  <si>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</si>
  <si>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</si>
  <si>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</si>
  <si>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</si>
  <si>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</si>
  <si>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</si>
  <si>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</si>
  <si>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</si>
  <si>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</si>
  <si>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</si>
  <si>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</si>
  <si>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</si>
  <si>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</si>
  <si>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</si>
  <si>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</si>
  <si>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</si>
  <si>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</si>
  <si>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</si>
  <si>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</si>
  <si>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</si>
  <si>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</si>
  <si>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</si>
  <si>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</si>
  <si>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</si>
  <si>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</si>
  <si>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</si>
  <si>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</si>
  <si>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</si>
  <si>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</si>
  <si>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</si>
  <si>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</si>
  <si>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</si>
  <si>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</si>
  <si>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</si>
  <si>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</si>
  <si>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</si>
  <si>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</si>
  <si>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</si>
  <si>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</si>
  <si>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</si>
  <si>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</si>
  <si>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</si>
  <si>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</si>
  <si>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</si>
  <si>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</si>
  <si>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</si>
  <si>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</si>
  <si>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</si>
  <si>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</si>
  <si>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</si>
  <si>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</si>
  <si>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</si>
  <si>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</si>
  <si>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</si>
  <si>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</si>
  <si>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</si>
  <si>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</si>
  <si>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</si>
  <si>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</si>
  <si>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</si>
  <si>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</si>
  <si>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</si>
  <si>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</si>
  <si>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</si>
  <si>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</si>
  <si>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</si>
  <si>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</si>
  <si>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</si>
  <si>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</si>
  <si>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</si>
  <si>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</si>
  <si>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</si>
  <si>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</si>
  <si>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</si>
  <si>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</si>
  <si>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</si>
  <si>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</si>
  <si>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</si>
  <si>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</si>
  <si>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</si>
  <si>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</si>
  <si>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</si>
  <si>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</si>
  <si>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</si>
  <si>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</si>
  <si>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</si>
  <si>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</si>
  <si>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</si>
  <si>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</si>
  <si>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</si>
  <si>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</si>
  <si>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</si>
  <si>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</si>
  <si>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</si>
  <si>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</si>
  <si>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</si>
  <si>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</si>
  <si>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</si>
  <si>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</si>
  <si>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</si>
  <si>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</si>
  <si>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</si>
  <si>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</si>
  <si>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</si>
  <si>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</si>
  <si>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</si>
  <si>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</si>
  <si>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</si>
  <si>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</si>
  <si>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</si>
  <si>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</si>
  <si>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</si>
  <si>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</si>
  <si>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</si>
  <si>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</si>
  <si>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</si>
  <si>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</si>
  <si>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</si>
  <si>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</si>
  <si>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</si>
  <si>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</si>
  <si>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</si>
  <si>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</si>
  <si>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</si>
  <si>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</si>
  <si>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</si>
  <si>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</si>
  <si>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</si>
  <si>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</si>
  <si>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</si>
  <si>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</si>
  <si>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</si>
  <si>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</si>
  <si>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</si>
  <si>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</si>
  <si>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</si>
  <si>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</si>
  <si>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</si>
  <si>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</si>
  <si>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</si>
  <si>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</si>
  <si>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</si>
  <si>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</si>
  <si>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</si>
  <si>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</si>
  <si>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</si>
  <si>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</si>
  <si>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</si>
  <si>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</si>
  <si>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</si>
  <si>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</si>
  <si>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</si>
  <si>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</si>
  <si>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</si>
  <si>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</si>
  <si>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</si>
  <si>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</si>
  <si>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</si>
  <si>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</si>
  <si>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</si>
  <si>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</si>
  <si>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</si>
  <si>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</si>
  <si>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</si>
  <si>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</si>
  <si>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</si>
  <si>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</si>
  <si>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</si>
  <si>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</si>
  <si>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</si>
  <si>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</si>
  <si>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</si>
  <si>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</si>
  <si>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</si>
  <si>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</si>
  <si>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</si>
  <si>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</si>
  <si>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</si>
  <si>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</si>
  <si>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</si>
  <si>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</si>
  <si>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</si>
  <si>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</si>
  <si>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</si>
  <si>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</si>
  <si>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</si>
  <si>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</si>
  <si>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</si>
  <si>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</si>
  <si>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</si>
  <si>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</si>
  <si>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</si>
  <si>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</si>
  <si>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</si>
  <si>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</si>
  <si>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</si>
  <si>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</si>
  <si>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</si>
  <si>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</si>
  <si>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</si>
  <si>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</si>
  <si>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</si>
  <si>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</si>
  <si>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</si>
  <si>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</si>
  <si>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</si>
  <si>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</si>
  <si>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</si>
  <si>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</si>
  <si>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</si>
  <si>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</si>
  <si>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</si>
  <si>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</si>
  <si>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</si>
  <si>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</si>
  <si>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</si>
  <si>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</si>
  <si>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</si>
  <si>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</si>
  <si>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</si>
  <si>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</si>
  <si>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</si>
  <si>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</si>
  <si>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</si>
  <si>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</si>
  <si>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</si>
  <si>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</si>
  <si>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</si>
  <si>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</si>
  <si>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</si>
  <si>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</si>
  <si>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</si>
  <si>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</si>
  <si>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</si>
  <si>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</si>
  <si>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</si>
  <si>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</si>
  <si>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</si>
  <si>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</si>
  <si>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</si>
  <si>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</si>
  <si>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</si>
  <si>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</si>
  <si>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</si>
  <si>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</si>
  <si>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</si>
  <si>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</si>
  <si>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</si>
  <si>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</si>
  <si>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</si>
  <si>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</si>
  <si>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</si>
  <si>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</si>
  <si>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</si>
  <si>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</si>
  <si>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</si>
  <si>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</si>
  <si>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</si>
  <si>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</si>
  <si>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</si>
  <si>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</si>
  <si>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</si>
  <si>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</si>
  <si>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</si>
  <si>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</si>
  <si>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</si>
  <si>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</si>
  <si>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</si>
  <si>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</si>
  <si>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</si>
  <si>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</si>
  <si>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</si>
  <si>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</si>
  <si>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</si>
  <si>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</si>
  <si>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</si>
  <si>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</si>
  <si>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</si>
  <si>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</si>
  <si>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</si>
  <si>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</si>
  <si>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</si>
  <si>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</si>
  <si>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</si>
  <si>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</si>
  <si>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</si>
  <si>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</si>
  <si>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</si>
  <si>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</si>
  <si>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</si>
  <si>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</si>
  <si>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</si>
  <si>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</si>
  <si>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</si>
  <si>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</si>
  <si>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</si>
  <si>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</si>
  <si>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</si>
  <si>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</si>
  <si>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</si>
  <si>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</si>
  <si>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</si>
  <si>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</si>
  <si>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</si>
  <si>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</si>
  <si>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</si>
  <si>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</si>
  <si>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</si>
  <si>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</si>
  <si>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</si>
  <si>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</si>
  <si>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</si>
  <si>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</si>
  <si>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</si>
  <si>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</si>
  <si>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</si>
  <si>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</si>
  <si>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</si>
  <si>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</si>
  <si>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</si>
  <si>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</si>
  <si>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</si>
  <si>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</si>
  <si>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</si>
  <si>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</si>
  <si>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</si>
  <si>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</si>
  <si>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</si>
  <si>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</si>
  <si>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</si>
  <si>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</si>
  <si>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</si>
  <si>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</si>
  <si>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</si>
  <si>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</si>
  <si>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</si>
  <si>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</si>
  <si>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</si>
  <si>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</si>
  <si>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</si>
  <si>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</si>
  <si>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</si>
  <si>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</si>
  <si>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</si>
  <si>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</si>
  <si>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</si>
  <si>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</si>
  <si>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</si>
  <si>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</si>
  <si>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</si>
  <si>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</si>
  <si>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</si>
  <si>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</si>
  <si>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</si>
  <si>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</si>
  <si>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</si>
  <si>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</si>
  <si>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</si>
  <si>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</si>
  <si>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</si>
  <si>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</si>
  <si>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</si>
  <si>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</si>
  <si>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</si>
  <si>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</si>
  <si>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</si>
  <si>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</si>
  <si>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</si>
  <si>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</si>
  <si>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</si>
  <si>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</si>
  <si>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</si>
  <si>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</si>
  <si>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</si>
  <si>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</si>
  <si>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</si>
  <si>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</si>
  <si>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</si>
  <si>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</si>
  <si>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</si>
  <si>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</si>
  <si>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</si>
  <si>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</si>
  <si>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</si>
  <si>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</si>
  <si>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</si>
  <si>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</si>
  <si>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</si>
  <si>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</si>
  <si>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</si>
  <si>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</si>
  <si>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</si>
  <si>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</si>
  <si>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</si>
  <si>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</si>
  <si>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</si>
  <si>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</si>
  <si>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</si>
  <si>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</si>
  <si>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</si>
  <si>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</si>
  <si>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</si>
  <si>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</si>
  <si>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</si>
  <si>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</si>
  <si>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</si>
  <si>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</si>
  <si>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</si>
  <si>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</si>
  <si>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</si>
  <si>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</si>
  <si>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</si>
  <si>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</si>
  <si>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</si>
  <si>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</si>
  <si>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</si>
  <si>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</si>
  <si>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</si>
  <si>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</si>
  <si>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</si>
  <si>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</si>
  <si>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</si>
  <si>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</si>
  <si>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</si>
  <si>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</si>
  <si>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</si>
  <si>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</si>
  <si>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</si>
  <si>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</si>
  <si>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</si>
  <si>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</si>
  <si>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</si>
  <si>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</si>
  <si>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</si>
  <si>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</si>
  <si>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</si>
  <si>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</si>
  <si>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</si>
  <si>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</si>
  <si>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</si>
  <si>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</si>
  <si>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</si>
  <si>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</si>
  <si>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</si>
  <si>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</si>
  <si>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</si>
  <si>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</si>
  <si>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</si>
  <si>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</si>
  <si>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</si>
  <si>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</si>
  <si>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</si>
  <si>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</si>
  <si>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</si>
  <si>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</si>
  <si>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</si>
  <si>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</si>
  <si>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</si>
  <si>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</si>
  <si>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</si>
  <si>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</si>
  <si>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</si>
  <si>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</si>
  <si>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</si>
  <si>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</si>
  <si>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</si>
  <si>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</si>
  <si>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</si>
  <si>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</si>
  <si>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</si>
  <si>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</si>
  <si>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</si>
  <si>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</si>
  <si>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</si>
  <si>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</si>
  <si>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</si>
  <si>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</si>
  <si>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</si>
  <si>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</si>
  <si>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</si>
  <si>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</si>
  <si>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</si>
  <si>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</si>
  <si>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</si>
  <si>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</si>
  <si>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</si>
  <si>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</si>
  <si>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</si>
  <si>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</si>
  <si>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</si>
  <si>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</si>
  <si>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</si>
  <si>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</si>
  <si>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</si>
  <si>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</si>
  <si>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</si>
  <si>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</si>
  <si>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</si>
  <si>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</si>
  <si>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</si>
  <si>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</si>
  <si>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</si>
  <si>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</si>
  <si>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</si>
  <si>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</si>
  <si>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</si>
  <si>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</si>
  <si>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</si>
  <si>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</si>
  <si>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</si>
  <si>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</si>
  <si>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</si>
  <si>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</si>
  <si>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</si>
  <si>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</si>
  <si>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</si>
  <si>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</si>
  <si>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</si>
  <si>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</si>
  <si>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</si>
  <si>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</si>
  <si>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</si>
  <si>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</si>
  <si>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</si>
  <si>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</si>
  <si>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</si>
  <si>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</si>
  <si>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</si>
  <si>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</si>
  <si>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</si>
  <si>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</si>
  <si>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</si>
  <si>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</si>
  <si>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</si>
  <si>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</si>
  <si>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</si>
  <si>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</si>
  <si>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</si>
  <si>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</si>
  <si>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</si>
  <si>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</si>
  <si>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</si>
  <si>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</si>
  <si>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</si>
  <si>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</si>
  <si>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</si>
  <si>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</si>
  <si>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</si>
  <si>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</si>
  <si>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</si>
  <si>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</si>
  <si>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</si>
  <si>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</si>
  <si>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</si>
  <si>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</si>
  <si>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</si>
  <si>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</si>
  <si>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</si>
  <si>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</si>
  <si>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</si>
  <si>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</si>
  <si>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</si>
  <si>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</si>
  <si>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</si>
  <si>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</si>
  <si>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</si>
  <si>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</si>
  <si>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</si>
  <si>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</si>
  <si>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</si>
  <si>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</si>
  <si>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</si>
  <si>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</si>
  <si>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</si>
  <si>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</si>
  <si>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</si>
  <si>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</si>
  <si>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</si>
  <si>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</si>
  <si>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</si>
  <si>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</si>
  <si>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</si>
  <si>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</si>
  <si>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</si>
  <si>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</si>
  <si>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</si>
  <si>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</si>
  <si>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</si>
  <si>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</si>
  <si>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</si>
  <si>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</si>
  <si>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</si>
  <si>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</si>
  <si>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</si>
  <si>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</si>
  <si>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</si>
  <si>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</si>
  <si>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</si>
  <si>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</si>
  <si>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</si>
  <si>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</si>
  <si>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</si>
  <si>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</si>
  <si>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</si>
  <si>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</si>
  <si>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</si>
  <si>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</si>
  <si>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</si>
  <si>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</si>
  <si>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</si>
  <si>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</si>
  <si>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</si>
  <si>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</si>
  <si>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</si>
  <si>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</si>
  <si>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</si>
  <si>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</si>
  <si>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</si>
  <si>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</si>
  <si>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</si>
  <si>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</si>
  <si>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</si>
  <si>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</si>
  <si>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</si>
  <si>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</si>
  <si>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</si>
  <si>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</si>
  <si>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</si>
  <si>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</si>
  <si>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</si>
  <si>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</si>
  <si>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</si>
  <si>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</si>
  <si>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</si>
  <si>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</si>
  <si>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</si>
  <si>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</si>
  <si>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</si>
  <si>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</si>
  <si>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</si>
  <si>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</si>
  <si>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</si>
  <si>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</si>
  <si>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</si>
  <si>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</si>
  <si>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</si>
  <si>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</si>
  <si>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</si>
  <si>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</si>
  <si>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</si>
  <si>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</si>
  <si>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</si>
  <si>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</si>
  <si>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</si>
  <si>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</si>
  <si>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</si>
  <si>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</si>
  <si>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</si>
  <si>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</si>
  <si>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</si>
  <si>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</si>
  <si>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</si>
  <si>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</si>
  <si>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</si>
  <si>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</si>
  <si>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</si>
  <si>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</si>
  <si>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</si>
  <si>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</si>
  <si>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</si>
  <si>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</si>
  <si>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</si>
  <si>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</si>
  <si>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</si>
  <si>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</si>
  <si>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</si>
  <si>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</si>
  <si>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</si>
  <si>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</si>
  <si>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</si>
  <si>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</si>
  <si>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</si>
  <si>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</si>
  <si>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</si>
  <si>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</si>
  <si>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</si>
  <si>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</si>
  <si>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</si>
  <si>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</si>
  <si>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</si>
  <si>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</si>
  <si>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</si>
  <si>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</si>
  <si>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</si>
  <si>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</si>
  <si>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</si>
  <si>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</si>
  <si>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</si>
  <si>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</si>
  <si>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</si>
  <si>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</si>
  <si>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</si>
  <si>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</si>
  <si>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</si>
  <si>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</si>
  <si>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</si>
  <si>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</si>
  <si>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</si>
  <si>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</si>
  <si>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</si>
  <si>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</si>
  <si>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</si>
  <si>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</si>
  <si>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</si>
  <si>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</si>
  <si>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</si>
  <si>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</si>
  <si>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</si>
  <si>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</si>
  <si>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</si>
  <si>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</si>
  <si>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</si>
  <si>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</si>
  <si>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</si>
  <si>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</si>
  <si>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</si>
  <si>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</si>
  <si>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</si>
  <si>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</si>
  <si>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</si>
  <si>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</si>
  <si>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</si>
  <si>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</si>
  <si>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</si>
  <si>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</si>
  <si>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</si>
  <si>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</si>
  <si>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</si>
  <si>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</si>
  <si>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</si>
  <si>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</si>
  <si>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</si>
  <si>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</si>
  <si>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</si>
  <si>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</si>
  <si>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</si>
  <si>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</si>
  <si>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</si>
  <si>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</si>
  <si>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</si>
  <si>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</si>
  <si>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</si>
  <si>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</si>
  <si>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</si>
  <si>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</si>
  <si>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</si>
  <si>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</si>
  <si>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</si>
  <si>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</si>
  <si>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</si>
  <si>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</si>
  <si>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</si>
  <si>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</si>
  <si>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</si>
  <si>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</si>
  <si>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</si>
  <si>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</si>
  <si>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</si>
  <si>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</si>
  <si>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</si>
  <si>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</si>
  <si>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</si>
  <si>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</si>
  <si>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</si>
  <si>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</si>
  <si>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</si>
  <si>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</si>
  <si>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</si>
  <si>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</si>
  <si>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</si>
  <si>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</si>
  <si>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</si>
  <si>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</si>
  <si>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</si>
  <si>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</si>
  <si>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</si>
  <si>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</si>
  <si>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</si>
  <si>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</si>
  <si>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</si>
  <si>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</si>
  <si>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</si>
  <si>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</si>
  <si>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</si>
  <si>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</si>
  <si>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</si>
  <si>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</si>
  <si>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</si>
  <si>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</si>
  <si>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</si>
  <si>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</si>
  <si>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</si>
  <si>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</si>
  <si>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</si>
  <si>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</si>
  <si>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</si>
  <si>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</si>
  <si>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</si>
  <si>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</si>
  <si>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</si>
  <si>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</si>
  <si>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</si>
  <si>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</si>
  <si>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</si>
  <si>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</si>
  <si>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</si>
  <si>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</si>
  <si>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</si>
  <si>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</si>
  <si>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</si>
  <si>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</si>
  <si>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</si>
  <si>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</si>
  <si>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</si>
  <si>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</si>
  <si>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</si>
  <si>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</si>
  <si>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</si>
  <si>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</si>
  <si>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</si>
  <si>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</si>
  <si>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</si>
  <si>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</si>
  <si>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</si>
  <si>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</si>
  <si>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</si>
  <si>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</si>
  <si>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</si>
  <si>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</si>
  <si>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</si>
  <si>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</si>
  <si>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</si>
  <si>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</si>
  <si>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</si>
  <si>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</si>
  <si>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</si>
  <si>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</si>
  <si>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</si>
  <si>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</si>
  <si>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</si>
  <si>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</si>
  <si>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</si>
  <si>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</si>
  <si>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</si>
  <si>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</si>
  <si>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</si>
  <si>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</si>
  <si>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</si>
  <si>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</si>
  <si>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</si>
  <si>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</si>
  <si>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</si>
  <si>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</si>
  <si>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</si>
  <si>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</si>
  <si>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</si>
  <si>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</si>
  <si>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</si>
  <si>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</si>
  <si>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</si>
  <si>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</si>
  <si>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</si>
  <si>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</si>
  <si>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</si>
  <si>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</si>
  <si>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</si>
  <si>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</si>
  <si>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</si>
  <si>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</si>
  <si>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</si>
  <si>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</si>
  <si>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</si>
  <si>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</si>
  <si>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</si>
  <si>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</si>
  <si>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</si>
  <si>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</si>
  <si>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</si>
  <si>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</si>
  <si>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</si>
  <si>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</si>
  <si>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</si>
  <si>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</si>
  <si>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</si>
  <si>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</si>
  <si>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</si>
  <si>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</si>
  <si>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</si>
  <si>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</si>
  <si>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</si>
  <si>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</si>
  <si>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</si>
  <si>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</si>
  <si>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</si>
  <si>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</si>
  <si>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</si>
  <si>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</si>
  <si>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</si>
  <si>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</si>
  <si>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</si>
  <si>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</si>
  <si>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</si>
  <si>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</si>
  <si>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</si>
  <si>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</si>
  <si>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</si>
  <si>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</si>
  <si>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</si>
  <si>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</si>
  <si>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</si>
  <si>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</si>
  <si>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</si>
  <si>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</si>
  <si>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</si>
  <si>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</si>
  <si>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</si>
  <si>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</si>
  <si>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</si>
  <si>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</si>
  <si>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</si>
  <si>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</si>
  <si>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</si>
  <si>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</si>
  <si>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</si>
  <si>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</si>
  <si>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</si>
  <si>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</si>
  <si>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</si>
  <si>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</si>
  <si>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</si>
  <si>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</si>
  <si>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</si>
  <si>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</si>
  <si>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</si>
  <si>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</si>
  <si>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</si>
  <si>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</si>
  <si>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</si>
  <si>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</si>
  <si>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</si>
  <si>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</si>
  <si>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</si>
  <si>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</si>
  <si>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</si>
  <si>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</si>
  <si>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</si>
  <si>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</si>
  <si>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</si>
  <si>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</si>
  <si>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</si>
  <si>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</si>
  <si>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</si>
  <si>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</si>
  <si>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</si>
  <si>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</si>
  <si>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</si>
  <si>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</si>
  <si>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</si>
  <si>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</si>
  <si>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</si>
  <si>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</si>
  <si>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</si>
  <si>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</si>
  <si>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</si>
  <si>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</si>
  <si>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</si>
  <si>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</si>
  <si>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</si>
  <si>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</si>
  <si>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</si>
  <si>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</si>
  <si>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</si>
  <si>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</si>
  <si>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</si>
  <si>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</si>
  <si>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</si>
  <si>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</si>
  <si>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</si>
  <si>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</si>
  <si>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</si>
  <si>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</si>
  <si>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</si>
  <si>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</si>
  <si>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</si>
  <si>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</si>
  <si>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</si>
  <si>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</si>
  <si>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</si>
  <si>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</si>
  <si>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</si>
  <si>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</si>
  <si>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</si>
  <si>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</si>
  <si>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</si>
  <si>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</si>
  <si>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</si>
  <si>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</si>
  <si>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</si>
  <si>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</si>
  <si>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</si>
  <si>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</si>
  <si>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</si>
  <si>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</si>
  <si>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</si>
  <si>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</si>
  <si>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</si>
  <si>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</si>
  <si>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</si>
  <si>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</si>
  <si>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</si>
  <si>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</si>
  <si>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</si>
  <si>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</si>
  <si>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</si>
  <si>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</si>
  <si>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</si>
  <si>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</si>
  <si>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</si>
  <si>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</si>
  <si>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</si>
  <si>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</si>
  <si>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</si>
  <si>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</si>
  <si>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</si>
  <si>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</si>
  <si>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</si>
  <si>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</si>
  <si>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</si>
  <si>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</si>
  <si>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</si>
  <si>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</si>
  <si>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</si>
  <si>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</si>
  <si>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</si>
  <si>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</si>
  <si>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</si>
  <si>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</si>
  <si>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</si>
  <si>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</si>
  <si>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</si>
  <si>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</si>
  <si>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</si>
  <si>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</si>
  <si>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</si>
  <si>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</si>
  <si>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</si>
  <si>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</si>
  <si>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</si>
  <si>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</si>
  <si>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</si>
  <si>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</si>
  <si>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</si>
  <si>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</si>
  <si>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</si>
  <si>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</si>
  <si>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</si>
  <si>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</si>
  <si>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</si>
  <si>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</si>
  <si>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</si>
  <si>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</si>
  <si>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</si>
  <si>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</si>
  <si>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</si>
  <si>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</si>
  <si>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</si>
  <si>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</si>
  <si>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</si>
  <si>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</si>
  <si>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</si>
  <si>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</si>
  <si>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</si>
  <si>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</si>
  <si>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</si>
  <si>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</si>
  <si>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</si>
  <si>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</si>
  <si>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</si>
  <si>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</si>
  <si>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</si>
  <si>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</si>
  <si>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</si>
  <si>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</si>
  <si>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</si>
  <si>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</si>
  <si>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</si>
  <si>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</si>
  <si>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</si>
  <si>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</si>
  <si>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</si>
  <si>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</si>
  <si>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</si>
  <si>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</si>
  <si>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</si>
  <si>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</si>
  <si>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</si>
  <si>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</si>
  <si>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</si>
  <si>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</si>
  <si>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</si>
  <si>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</si>
  <si>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</si>
  <si>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</si>
  <si>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</si>
  <si>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</si>
  <si>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</si>
  <si>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</si>
  <si>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</si>
  <si>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</si>
  <si>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</si>
  <si>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</si>
  <si>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</si>
  <si>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</si>
  <si>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</si>
  <si>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</si>
  <si>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</si>
  <si>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</si>
  <si>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</si>
  <si>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</si>
  <si>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</si>
  <si>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</si>
  <si>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</si>
  <si>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</si>
  <si>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</si>
  <si>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</si>
  <si>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</si>
  <si>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</si>
  <si>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</si>
  <si>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</si>
  <si>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</si>
  <si>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</si>
  <si>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</si>
  <si>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</si>
  <si>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</si>
  <si>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</si>
  <si>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</si>
  <si>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</si>
  <si>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</si>
  <si>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</si>
  <si>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</si>
  <si>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</si>
  <si>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</si>
  <si>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</si>
  <si>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</si>
  <si>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</si>
  <si>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</si>
  <si>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</si>
  <si>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</si>
  <si>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</si>
  <si>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</si>
  <si>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</si>
  <si>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</si>
  <si>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</si>
  <si>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</si>
  <si>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</si>
  <si>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</si>
  <si>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</si>
  <si>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</si>
  <si>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</si>
  <si>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</si>
  <si>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</si>
  <si>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</si>
  <si>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</si>
  <si>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</si>
  <si>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</si>
  <si>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</si>
  <si>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</si>
  <si>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</si>
  <si>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</si>
  <si>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</si>
  <si>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</si>
  <si>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</si>
  <si>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</si>
  <si>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</si>
  <si>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</si>
  <si>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</si>
  <si>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</si>
  <si>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</si>
  <si>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</si>
  <si>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</si>
  <si>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</si>
  <si>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</si>
  <si>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</si>
  <si>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</si>
  <si>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</si>
  <si>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</si>
  <si>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</si>
  <si>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</si>
  <si>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</si>
  <si>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</si>
  <si>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</si>
  <si>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</si>
  <si>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</si>
  <si>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</si>
  <si>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</si>
  <si>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</si>
  <si>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</si>
  <si>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</si>
  <si>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</si>
  <si>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</si>
  <si>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</si>
  <si>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</si>
  <si>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</si>
  <si>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</si>
  <si>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</si>
  <si>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</si>
  <si>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</si>
  <si>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</si>
  <si>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</si>
  <si>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</si>
  <si>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</si>
  <si>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</si>
  <si>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</si>
  <si>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</si>
  <si>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</si>
  <si>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</si>
  <si>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</si>
  <si>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</si>
  <si>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</si>
  <si>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</si>
  <si>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</si>
  <si>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</si>
  <si>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</si>
  <si>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</si>
  <si>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</si>
  <si>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</si>
  <si>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</si>
  <si>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</si>
  <si>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</si>
  <si>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</si>
  <si>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</si>
  <si>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</si>
  <si>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</si>
  <si>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</si>
  <si>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</si>
  <si>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</si>
  <si>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</si>
  <si>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</si>
  <si>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</si>
  <si>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</si>
  <si>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</si>
  <si>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</si>
  <si>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</si>
  <si>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</si>
  <si>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</si>
  <si>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</si>
  <si>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</si>
  <si>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</si>
  <si>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</si>
  <si>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</si>
  <si>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</si>
  <si>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</si>
  <si>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</si>
  <si>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</si>
  <si>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</si>
  <si>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</si>
  <si>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</si>
  <si>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</si>
  <si>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</si>
  <si>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</si>
  <si>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</si>
  <si>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</si>
  <si>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</si>
  <si>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</si>
  <si>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</si>
  <si>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</si>
  <si>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</si>
  <si>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</si>
  <si>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</si>
  <si>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</si>
  <si>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</si>
  <si>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</si>
  <si>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</si>
  <si>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</si>
  <si>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</si>
  <si>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</si>
  <si>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</si>
  <si>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</si>
  <si>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</si>
  <si>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</si>
  <si>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</si>
  <si>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</si>
  <si>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</si>
  <si>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</si>
  <si>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</si>
  <si>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</si>
  <si>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</si>
  <si>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</si>
  <si>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</si>
  <si>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</si>
  <si>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</si>
  <si>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</si>
  <si>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</si>
  <si>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</si>
  <si>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</si>
  <si>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</si>
  <si>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</si>
  <si>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</si>
  <si>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</si>
  <si>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</si>
  <si>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</si>
  <si>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</si>
  <si>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</si>
  <si>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</si>
  <si>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</si>
  <si>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</si>
  <si>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</si>
  <si>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</si>
  <si>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</si>
  <si>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</si>
  <si>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</si>
  <si>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</si>
  <si>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</si>
  <si>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</si>
  <si>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</si>
  <si>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</si>
  <si>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</si>
  <si>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</si>
  <si>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</si>
  <si>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</si>
  <si>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</si>
  <si>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</si>
  <si>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</si>
  <si>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</si>
  <si>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</si>
  <si>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</si>
  <si>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</si>
  <si>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</si>
  <si>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</si>
  <si>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</si>
  <si>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</si>
  <si>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</si>
  <si>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</si>
  <si>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</si>
  <si>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</si>
  <si>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</si>
  <si>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</si>
  <si>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</si>
  <si>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</si>
  <si>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</si>
  <si>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</si>
  <si>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</si>
  <si>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</si>
  <si>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</si>
  <si>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</si>
  <si>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</si>
  <si>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</si>
  <si>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</si>
  <si>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</si>
  <si>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</si>
  <si>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</si>
  <si>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</si>
  <si>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</si>
  <si>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</si>
  <si>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</si>
  <si>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</si>
  <si>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</si>
  <si>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</si>
  <si>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</si>
  <si>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</si>
  <si>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</si>
  <si>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</si>
  <si>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</si>
  <si>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</si>
  <si>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</si>
  <si>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</si>
  <si>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</si>
  <si>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</si>
  <si>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</si>
  <si>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</si>
  <si>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</si>
  <si>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</si>
  <si>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</si>
  <si>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</si>
  <si>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</si>
  <si>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</si>
  <si>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</si>
  <si>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</si>
  <si>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</si>
  <si>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</si>
  <si>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</si>
  <si>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</si>
  <si>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</si>
  <si>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</si>
  <si>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</si>
  <si>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</si>
  <si>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</si>
  <si>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</si>
  <si>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</si>
  <si>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</si>
  <si>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</si>
  <si>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</si>
  <si>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</si>
  <si>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</si>
  <si>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</si>
  <si>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</si>
  <si>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</si>
  <si>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</si>
  <si>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</si>
  <si>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</si>
  <si>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</si>
  <si>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</si>
  <si>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</si>
  <si>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</si>
  <si>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</si>
  <si>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</si>
  <si>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</si>
  <si>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</si>
  <si>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</si>
  <si>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</si>
  <si>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</si>
  <si>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</si>
  <si>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</si>
  <si>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</si>
  <si>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</si>
  <si>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</si>
  <si>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</si>
  <si>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</si>
  <si>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</si>
  <si>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</si>
  <si>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</si>
  <si>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</si>
  <si>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</si>
  <si>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</si>
  <si>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</si>
  <si>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</si>
  <si>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</si>
  <si>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</si>
  <si>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</si>
  <si>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</si>
  <si>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</si>
  <si>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</si>
  <si>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</si>
  <si>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</si>
  <si>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</si>
  <si>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</si>
  <si>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</si>
  <si>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</si>
  <si>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</si>
  <si>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</si>
  <si>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</si>
  <si>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</si>
  <si>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</si>
  <si>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</si>
  <si>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</si>
  <si>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</si>
  <si>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</si>
  <si>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</si>
  <si>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</si>
  <si>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</si>
  <si>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</si>
  <si>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</si>
  <si>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</si>
  <si>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</si>
  <si>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</si>
  <si>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</si>
  <si>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</si>
  <si>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</si>
  <si>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</si>
  <si>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</si>
  <si>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</si>
  <si>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</si>
  <si>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</si>
  <si>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</si>
  <si>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</si>
  <si>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</si>
  <si>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</si>
  <si>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</si>
  <si>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</si>
  <si>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</si>
  <si>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</si>
  <si>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</si>
  <si>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</si>
  <si>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</si>
  <si>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</si>
  <si>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</si>
  <si>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</si>
  <si>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</si>
  <si>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</si>
  <si>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</si>
  <si>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</si>
  <si>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</si>
  <si>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</si>
  <si>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</si>
  <si>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</si>
  <si>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</si>
  <si>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</si>
  <si>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</si>
  <si>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</si>
  <si>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</si>
  <si>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</si>
  <si>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</si>
  <si>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</si>
  <si>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</si>
  <si>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</si>
  <si>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</si>
  <si>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</si>
  <si>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</si>
  <si>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</si>
  <si>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</si>
  <si>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</si>
  <si>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</si>
  <si>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</si>
  <si>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</si>
  <si>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</si>
  <si>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</si>
  <si>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</si>
  <si>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</si>
  <si>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</si>
  <si>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</si>
  <si>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</si>
  <si>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</si>
  <si>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</si>
  <si>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</si>
  <si>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</si>
  <si>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</si>
  <si>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</si>
  <si>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</si>
  <si>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</si>
  <si>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</si>
  <si>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</si>
  <si>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</si>
  <si>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</si>
  <si>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</si>
  <si>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</si>
  <si>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</si>
  <si>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</si>
  <si>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</si>
  <si>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</si>
  <si>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</si>
  <si>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</si>
  <si>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</si>
  <si>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</si>
  <si>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</si>
  <si>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</si>
  <si>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</si>
  <si>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</si>
  <si>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</si>
  <si>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</si>
  <si>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</si>
  <si>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</si>
  <si>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</si>
  <si>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</si>
  <si>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</si>
  <si>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</si>
  <si>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</si>
  <si>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</si>
  <si>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</si>
  <si>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</si>
  <si>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</si>
  <si>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</si>
  <si>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</si>
  <si>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</si>
  <si>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</si>
  <si>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</si>
  <si>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</si>
  <si>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</si>
  <si>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</si>
  <si>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</si>
  <si>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</si>
  <si>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</si>
  <si>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</si>
  <si>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</si>
  <si>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</si>
  <si>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</si>
  <si>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</si>
  <si>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</si>
  <si>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</si>
  <si>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</si>
  <si>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</si>
  <si>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</si>
  <si>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</si>
  <si>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</si>
  <si>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</si>
  <si>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</si>
  <si>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</si>
  <si>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</si>
  <si>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</si>
  <si>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</si>
  <si>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</si>
  <si>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</si>
  <si>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</si>
  <si>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</si>
  <si>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</si>
  <si>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</si>
  <si>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</si>
  <si>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</si>
  <si>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</si>
  <si>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</si>
  <si>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</si>
  <si>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</si>
  <si>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</si>
  <si>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</si>
  <si>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</si>
  <si>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</si>
  <si>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</si>
  <si>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</si>
  <si>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</si>
  <si>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</si>
  <si>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</si>
  <si>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</si>
  <si>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</si>
  <si>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</si>
  <si>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</si>
  <si>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</si>
  <si>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</si>
  <si>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</si>
  <si>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</si>
  <si>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</si>
  <si>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</si>
  <si>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</si>
  <si>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</si>
  <si>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</si>
  <si>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</si>
  <si>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</si>
  <si>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</si>
  <si>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</si>
  <si>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</si>
  <si>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</si>
  <si>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</si>
  <si>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</si>
  <si>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</si>
  <si>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</si>
  <si>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</si>
  <si>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</si>
  <si>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</si>
  <si>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</si>
  <si>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</si>
  <si>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</si>
  <si>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</si>
  <si>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</si>
  <si>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</si>
  <si>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</si>
  <si>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</si>
  <si>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</si>
  <si>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</si>
  <si>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</si>
  <si>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</si>
  <si>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</si>
  <si>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</si>
  <si>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</si>
  <si>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</si>
  <si>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</si>
  <si>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</si>
  <si>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</si>
  <si>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</si>
  <si>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</si>
  <si>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</si>
  <si>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</si>
  <si>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</si>
  <si>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</si>
  <si>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</si>
  <si>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</si>
  <si>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</si>
  <si>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</si>
  <si>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</si>
  <si>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</si>
  <si>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</si>
  <si>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</si>
  <si>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</si>
  <si>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</si>
  <si>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</si>
  <si>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</si>
  <si>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</si>
  <si>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</si>
  <si>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</si>
  <si>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</si>
  <si>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</si>
  <si>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</si>
  <si>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</si>
  <si>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</si>
  <si>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</si>
  <si>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</si>
  <si>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</si>
  <si>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</si>
  <si>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</si>
  <si>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</si>
  <si>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</si>
  <si>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</si>
  <si>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</si>
  <si>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</si>
  <si>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</si>
  <si>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</si>
  <si>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</si>
  <si>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</si>
  <si>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</si>
  <si>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</si>
  <si>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</si>
  <si>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</si>
  <si>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</si>
  <si>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</si>
  <si>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</si>
  <si>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</si>
  <si>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</si>
  <si>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</si>
  <si>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</si>
  <si>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</si>
  <si>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</si>
  <si>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</si>
  <si>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</si>
  <si>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</si>
  <si>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</si>
  <si>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</si>
  <si>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</si>
  <si>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</si>
  <si>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</si>
  <si>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</si>
  <si>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</si>
  <si>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</si>
  <si>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</si>
  <si>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</si>
  <si>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</si>
  <si>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</si>
  <si>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</si>
  <si>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</si>
  <si>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</si>
  <si>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</si>
  <si>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</si>
  <si>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</si>
  <si>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</si>
  <si>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</si>
  <si>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</si>
  <si>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</si>
  <si>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</si>
  <si>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</si>
  <si>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</si>
  <si>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</si>
  <si>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</si>
  <si>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</si>
  <si>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</si>
  <si>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</si>
  <si>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</si>
  <si>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</si>
  <si>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</si>
  <si>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</si>
  <si>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</si>
  <si>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</si>
  <si>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</si>
  <si>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</si>
  <si>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</si>
  <si>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</si>
  <si>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</si>
  <si>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</si>
  <si>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</si>
  <si>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</si>
  <si>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</si>
  <si>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</si>
  <si>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</si>
  <si>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</si>
  <si>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</si>
  <si>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</si>
  <si>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</si>
  <si>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</si>
  <si>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</si>
  <si>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</si>
  <si>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</si>
  <si>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</si>
  <si>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</si>
  <si>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</si>
  <si>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</si>
  <si>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</si>
  <si>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</si>
  <si>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</si>
  <si>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</si>
  <si>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</si>
  <si>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</si>
  <si>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</si>
  <si>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</si>
  <si>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</si>
  <si>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</si>
  <si>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</si>
  <si>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</si>
  <si>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</si>
  <si>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</si>
  <si>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</si>
  <si>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</si>
  <si>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</si>
  <si>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</si>
  <si>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</si>
  <si>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</si>
  <si>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</si>
  <si>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</si>
  <si>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</si>
  <si>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</si>
  <si>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</si>
  <si>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</si>
  <si>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</si>
  <si>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</si>
  <si>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</si>
  <si>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</si>
  <si>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</si>
  <si>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</si>
  <si>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</si>
  <si>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</si>
  <si>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</si>
  <si>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</si>
  <si>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</si>
  <si>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</si>
  <si>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</si>
  <si>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</si>
  <si>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</si>
  <si>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</si>
  <si>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</si>
  <si>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</si>
  <si>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</si>
  <si>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</si>
  <si>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</si>
  <si>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</si>
  <si>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</si>
  <si>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</si>
  <si>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</si>
  <si>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</si>
  <si>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</si>
  <si>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</si>
  <si>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</si>
  <si>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</si>
  <si>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</si>
  <si>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</si>
  <si>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</si>
  <si>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</si>
  <si>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</si>
  <si>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</si>
  <si>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</si>
  <si>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</si>
  <si>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</si>
  <si>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</si>
  <si>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</si>
  <si>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</si>
  <si>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</si>
  <si>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</si>
  <si>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</si>
  <si>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</si>
  <si>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</si>
  <si>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</si>
  <si>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</si>
  <si>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</si>
  <si>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</si>
  <si>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</si>
  <si>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</si>
  <si>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</si>
  <si>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</si>
  <si>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</si>
  <si>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</si>
  <si>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</si>
  <si>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</si>
  <si>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</si>
  <si>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</si>
  <si>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</si>
  <si>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</si>
  <si>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</si>
  <si>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</si>
  <si>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</si>
  <si>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</si>
  <si>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</si>
  <si>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</si>
  <si>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</si>
  <si>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</si>
  <si>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</si>
  <si>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</si>
  <si>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</si>
  <si>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</si>
  <si>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</si>
  <si>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</si>
  <si>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</si>
  <si>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</si>
  <si>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</si>
  <si>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</si>
  <si>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</si>
  <si>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</si>
  <si>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</si>
  <si>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</si>
  <si>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</si>
  <si>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</si>
  <si>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</si>
  <si>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</si>
  <si>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</si>
  <si>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</si>
  <si>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</si>
  <si>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</si>
  <si>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</si>
  <si>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</si>
  <si>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</si>
  <si>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</si>
  <si>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</si>
  <si>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</si>
  <si>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</si>
  <si>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</si>
  <si>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</si>
  <si>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</si>
  <si>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</si>
  <si>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</si>
  <si>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</si>
  <si>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</si>
  <si>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</si>
  <si>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</si>
  <si>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</si>
  <si>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</si>
  <si>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</si>
  <si>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</si>
  <si>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</si>
  <si>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</si>
  <si>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</si>
  <si>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</si>
  <si>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</si>
  <si>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</si>
  <si>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</si>
  <si>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</si>
  <si>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</si>
  <si>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</si>
  <si>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</si>
  <si>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</si>
  <si>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</si>
  <si>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</si>
  <si>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</si>
  <si>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</si>
  <si>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</si>
  <si>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</si>
  <si>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</si>
  <si>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</si>
  <si>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</si>
  <si>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</si>
  <si>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</si>
  <si>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</si>
  <si>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</si>
  <si>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</si>
  <si>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</si>
  <si>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</si>
  <si>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</si>
  <si>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</si>
  <si>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</si>
  <si>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</si>
  <si>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</si>
  <si>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</si>
  <si>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</si>
  <si>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</si>
  <si>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</si>
  <si>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</si>
  <si>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</si>
  <si>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</si>
  <si>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</si>
  <si>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</si>
  <si>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</si>
  <si>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</si>
  <si>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</si>
  <si>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</si>
  <si>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</si>
  <si>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</si>
  <si>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</si>
  <si>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</si>
  <si>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</si>
  <si>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</si>
  <si>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</si>
  <si>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</si>
  <si>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</si>
  <si>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</si>
  <si>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</si>
  <si>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</si>
  <si>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</si>
  <si>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</si>
  <si>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</si>
  <si>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</si>
  <si>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</si>
  <si>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</si>
  <si>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</si>
  <si>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</si>
  <si>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</si>
  <si>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</si>
  <si>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</si>
  <si>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</si>
  <si>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</si>
  <si>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</si>
  <si>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</si>
  <si>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</si>
  <si>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</si>
  <si>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</si>
  <si>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</si>
  <si>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</si>
  <si>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</si>
  <si>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</si>
  <si>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</si>
  <si>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</si>
  <si>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</si>
  <si>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</si>
  <si>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</si>
  <si>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</si>
  <si>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</si>
  <si>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</si>
  <si>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</si>
  <si>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</si>
  <si>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</si>
  <si>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</si>
  <si>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</si>
  <si>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</si>
  <si>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</si>
  <si>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</si>
  <si>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</si>
  <si>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</si>
  <si>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</si>
  <si>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</si>
  <si>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</si>
  <si>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</si>
  <si>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</si>
  <si>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</si>
  <si>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</si>
  <si>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</si>
  <si>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</si>
  <si>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</si>
  <si>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</si>
  <si>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</si>
  <si>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</si>
  <si>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</si>
  <si>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</si>
  <si>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</si>
  <si>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</si>
  <si>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</si>
  <si>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</si>
  <si>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</si>
  <si>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</si>
  <si>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</si>
  <si>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</si>
  <si>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</si>
  <si>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</si>
  <si>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</si>
  <si>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</si>
  <si>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</si>
  <si>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</si>
  <si>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</si>
  <si>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</si>
  <si>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</si>
  <si>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</si>
  <si>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</si>
  <si>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</si>
  <si>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</si>
  <si>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</si>
  <si>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</si>
  <si>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</si>
  <si>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</si>
  <si>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</si>
  <si>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</si>
  <si>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</si>
  <si>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</si>
  <si>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</si>
  <si>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</si>
  <si>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</si>
  <si>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</si>
  <si>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</si>
  <si>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</si>
  <si>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</si>
  <si>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</si>
  <si>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</si>
  <si>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</si>
  <si>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</si>
  <si>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</si>
  <si>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</si>
  <si>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</si>
  <si>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</si>
  <si>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</si>
  <si>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</si>
  <si>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</si>
  <si>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</si>
  <si>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</si>
  <si>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</si>
  <si>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</si>
  <si>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</si>
  <si>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</si>
  <si>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</si>
  <si>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</si>
  <si>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</si>
  <si>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</si>
  <si>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</si>
  <si>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</si>
  <si>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</si>
  <si>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</si>
  <si>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</si>
  <si>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</si>
  <si>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</si>
  <si>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</si>
  <si>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</si>
  <si>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</si>
  <si>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</si>
  <si>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</si>
  <si>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</si>
  <si>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</si>
  <si>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</si>
  <si>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</si>
  <si>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</si>
  <si>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</si>
  <si>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</si>
  <si>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</si>
  <si>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</si>
  <si>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</si>
  <si>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</si>
  <si>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</si>
  <si>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</si>
  <si>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</si>
  <si>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</si>
  <si>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</si>
  <si>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</si>
  <si>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</si>
  <si>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</si>
  <si>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</si>
  <si>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</si>
  <si>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</si>
  <si>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</si>
  <si>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</si>
  <si>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</si>
  <si>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</si>
  <si>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</si>
  <si>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</si>
  <si>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</si>
  <si>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</si>
  <si>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</si>
  <si>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</si>
  <si>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</si>
  <si>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</si>
  <si>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</si>
  <si>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</si>
  <si>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</si>
  <si>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</si>
  <si>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</si>
  <si>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</si>
  <si>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</si>
  <si>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</si>
  <si>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</si>
  <si>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</si>
  <si>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</si>
  <si>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</si>
  <si>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</si>
  <si>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</si>
  <si>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</si>
  <si>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</si>
  <si>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</si>
  <si>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</si>
  <si>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</si>
  <si>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</si>
  <si>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</si>
  <si>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</si>
  <si>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</si>
  <si>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</si>
  <si>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</si>
  <si>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</si>
  <si>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</si>
  <si>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</si>
  <si>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</si>
  <si>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</si>
  <si>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</si>
  <si>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</si>
  <si>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</si>
  <si>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</si>
  <si>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</si>
  <si>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</si>
  <si>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</si>
  <si>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</si>
  <si>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</si>
  <si>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</si>
  <si>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</si>
  <si>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</si>
  <si>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</si>
  <si>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</si>
  <si>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</si>
  <si>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</si>
  <si>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</si>
  <si>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</si>
  <si>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</si>
  <si>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</si>
  <si>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</si>
  <si>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</si>
  <si>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</si>
  <si>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</si>
  <si>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</si>
  <si>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</si>
  <si>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</si>
  <si>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</si>
  <si>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</si>
  <si>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</si>
  <si>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</si>
  <si>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</si>
  <si>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</si>
  <si>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</si>
  <si>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</si>
  <si>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</si>
  <si>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</si>
  <si>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</si>
  <si>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</si>
  <si>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</si>
  <si>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</si>
  <si>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</si>
  <si>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</si>
  <si>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</si>
  <si>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</si>
  <si>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</si>
  <si>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</si>
  <si>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</si>
  <si>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</si>
  <si>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</si>
  <si>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</si>
  <si>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</si>
  <si>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</si>
  <si>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</si>
  <si>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</si>
  <si>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</si>
  <si>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</si>
  <si>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</si>
  <si>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</si>
  <si>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</si>
  <si>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</si>
  <si>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</si>
  <si>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</si>
  <si>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</si>
  <si>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</si>
  <si>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</si>
  <si>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</si>
  <si>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</si>
  <si>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</si>
  <si>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</si>
  <si>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</si>
  <si>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</si>
  <si>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</si>
  <si>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</si>
  <si>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</si>
  <si>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</si>
  <si>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</si>
  <si>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</si>
  <si>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</si>
  <si>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</si>
  <si>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</si>
  <si>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</si>
  <si>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</si>
  <si>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</si>
  <si>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</si>
  <si>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</si>
  <si>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</si>
  <si>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</si>
  <si>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</si>
  <si>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</si>
  <si>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</si>
  <si>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</si>
  <si>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</si>
  <si>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</si>
  <si>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</si>
  <si>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</si>
  <si>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</si>
  <si>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</si>
  <si>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</si>
  <si>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</si>
  <si>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</si>
  <si>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</si>
  <si>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</si>
  <si>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</si>
  <si>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</si>
  <si>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</si>
  <si>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</si>
  <si>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</si>
  <si>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</si>
  <si>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</si>
  <si>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</si>
  <si>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</si>
  <si>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</si>
  <si>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</si>
  <si>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</si>
  <si>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</si>
  <si>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</si>
  <si>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</si>
  <si>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</si>
  <si>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</si>
  <si>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</si>
  <si>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</si>
  <si>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</si>
  <si>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</si>
  <si>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</si>
  <si>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</si>
  <si>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</si>
  <si>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</si>
  <si>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</si>
  <si>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</si>
  <si>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</si>
  <si>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</si>
  <si>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</si>
  <si>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</si>
  <si>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</si>
  <si>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</si>
  <si>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</si>
  <si>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</si>
  <si>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</si>
  <si>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</si>
  <si>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</si>
  <si>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</si>
  <si>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</si>
  <si>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</si>
  <si>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</si>
  <si>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</si>
  <si>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</si>
  <si>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</si>
  <si>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</si>
  <si>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</si>
  <si>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</si>
  <si>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</si>
  <si>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</si>
  <si>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</si>
  <si>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</si>
  <si>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</si>
  <si>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</si>
  <si>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</si>
  <si>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</si>
  <si>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</si>
  <si>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</si>
  <si>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</si>
  <si>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</si>
  <si>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</si>
  <si>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</si>
  <si>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</si>
  <si>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</si>
  <si>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</si>
  <si>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</si>
  <si>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</si>
  <si>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</si>
  <si>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</si>
  <si>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</si>
  <si>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</si>
  <si>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</si>
  <si>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</si>
  <si>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</si>
  <si>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</si>
  <si>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</si>
  <si>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</si>
  <si>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</si>
  <si>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</si>
  <si>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</si>
  <si>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</si>
  <si>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</si>
  <si>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</si>
  <si>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</si>
  <si>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</si>
  <si>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</si>
  <si>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</si>
  <si>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</si>
  <si>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</si>
  <si>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</si>
  <si>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</si>
  <si>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</si>
  <si>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</si>
  <si>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</si>
  <si>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</si>
  <si>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</si>
  <si>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</si>
  <si>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</si>
  <si>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</si>
  <si>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</si>
  <si>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</si>
  <si>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</si>
  <si>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</si>
  <si>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</si>
  <si>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</si>
  <si>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</si>
  <si>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</si>
  <si>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</si>
  <si>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</si>
  <si>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</si>
  <si>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</si>
  <si>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</si>
  <si>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</si>
  <si>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</si>
  <si>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</si>
  <si>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</si>
  <si>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</si>
  <si>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</si>
  <si>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</si>
  <si>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</si>
  <si>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</si>
  <si>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</si>
  <si>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</si>
  <si>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</si>
  <si>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</si>
  <si>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</si>
  <si>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</si>
  <si>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</si>
  <si>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</si>
  <si>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</si>
  <si>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</si>
  <si>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</si>
  <si>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</si>
  <si>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</si>
  <si>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</si>
  <si>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</si>
  <si>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</si>
  <si>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</si>
  <si>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</si>
  <si>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</si>
  <si>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</si>
  <si>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</si>
  <si>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</si>
  <si>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</si>
  <si>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</si>
  <si>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</si>
  <si>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</si>
  <si>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</si>
  <si>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</si>
  <si>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</si>
  <si>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</si>
  <si>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</si>
  <si>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</si>
  <si>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</si>
  <si>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</si>
  <si>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</si>
  <si>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</si>
  <si>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</si>
  <si>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</si>
  <si>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</si>
  <si>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</si>
  <si>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</si>
  <si>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</si>
  <si>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</si>
  <si>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</si>
  <si>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</si>
  <si>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</si>
  <si>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</si>
  <si>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</si>
  <si>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</si>
  <si>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</si>
  <si>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</si>
  <si>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</si>
  <si>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</si>
  <si>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</si>
  <si>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</si>
  <si>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</si>
  <si>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</si>
  <si>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</si>
  <si>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</si>
  <si>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</si>
  <si>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</si>
  <si>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</si>
  <si>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</si>
  <si>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</si>
  <si>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</si>
  <si>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</si>
  <si>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</si>
  <si>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</si>
  <si>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</si>
  <si>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</si>
  <si>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</si>
  <si>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</si>
  <si>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</si>
  <si>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</si>
  <si>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</si>
  <si>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</si>
  <si>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</si>
  <si>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</si>
  <si>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</si>
  <si>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</si>
  <si>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</si>
  <si>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</si>
  <si>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</si>
  <si>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</si>
  <si>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</si>
  <si>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</si>
  <si>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</si>
  <si>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</si>
  <si>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</si>
  <si>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</si>
  <si>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</si>
  <si>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</si>
  <si>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</si>
  <si>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</si>
  <si>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</si>
  <si>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</si>
  <si>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</si>
  <si>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</si>
  <si>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</si>
  <si>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</si>
  <si>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</si>
  <si>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</si>
  <si>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</si>
  <si>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</si>
  <si>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</si>
  <si>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</si>
  <si>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</si>
  <si>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</si>
  <si>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</si>
  <si>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</si>
  <si>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</si>
  <si>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</si>
  <si>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</si>
  <si>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</si>
  <si>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</si>
  <si>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</si>
  <si>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</si>
  <si>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</si>
  <si>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</si>
  <si>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</si>
  <si>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</si>
  <si>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</si>
  <si>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</si>
  <si>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</si>
  <si>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</si>
  <si>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</si>
  <si>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</si>
  <si>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</si>
  <si>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</si>
  <si>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</si>
  <si>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</si>
  <si>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</si>
  <si>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</si>
  <si>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</si>
  <si>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</si>
  <si>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</si>
  <si>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</si>
  <si>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</si>
  <si>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</si>
  <si>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</si>
  <si>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</si>
  <si>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</si>
  <si>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</si>
  <si>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</si>
  <si>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</si>
  <si>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</si>
  <si>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</si>
  <si>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</si>
  <si>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</si>
  <si>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</si>
  <si>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</si>
  <si>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</si>
  <si>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</si>
  <si>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</si>
  <si>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</si>
  <si>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</si>
  <si>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</si>
  <si>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</si>
  <si>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</si>
  <si>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</si>
  <si>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</si>
  <si>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</si>
  <si>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</si>
  <si>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</si>
  <si>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</si>
  <si>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</si>
  <si>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</si>
  <si>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</si>
  <si>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</si>
  <si>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</si>
  <si>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</si>
  <si>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</si>
  <si>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</si>
  <si>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</si>
  <si>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</si>
  <si>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</si>
  <si>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</si>
  <si>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</si>
  <si>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</si>
  <si>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</si>
  <si>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</si>
  <si>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</si>
  <si>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</si>
  <si>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</si>
  <si>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</si>
  <si>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</si>
  <si>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</si>
  <si>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</si>
  <si>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</si>
  <si>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</si>
  <si>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</si>
  <si>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</si>
  <si>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</si>
  <si>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</si>
  <si>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</si>
  <si>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</si>
  <si>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</si>
  <si>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</si>
  <si>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</si>
  <si>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</si>
  <si>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</si>
  <si>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</si>
  <si>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</si>
  <si>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</si>
  <si>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</si>
  <si>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</si>
  <si>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</si>
  <si>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</si>
  <si>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</si>
  <si>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</si>
  <si>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</si>
  <si>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</si>
  <si>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</si>
  <si>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</si>
  <si>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</si>
  <si>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</si>
  <si>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</si>
  <si>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</si>
  <si>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</si>
  <si>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</si>
  <si>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</si>
  <si>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</si>
  <si>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</si>
  <si>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</si>
  <si>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</si>
  <si>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</si>
  <si>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</si>
  <si>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</si>
  <si>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</si>
  <si>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</si>
  <si>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</si>
  <si>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</si>
  <si>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</si>
  <si>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</si>
  <si>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</si>
  <si>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</si>
  <si>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</si>
  <si>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</si>
  <si>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</si>
  <si>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</si>
  <si>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</si>
  <si>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</si>
  <si>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</si>
  <si>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</si>
  <si>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</si>
  <si>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</si>
  <si>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</si>
  <si>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</si>
  <si>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</si>
  <si>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</si>
  <si>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</si>
  <si>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</si>
  <si>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</si>
  <si>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</si>
  <si>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</si>
  <si>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</si>
  <si>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</si>
  <si>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</si>
  <si>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</si>
  <si>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</si>
  <si>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</si>
  <si>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</si>
  <si>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</si>
  <si>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</si>
  <si>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</si>
  <si>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</si>
  <si>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</si>
  <si>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</si>
  <si>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</si>
  <si>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</si>
  <si>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</si>
  <si>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</si>
  <si>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</si>
  <si>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</si>
  <si>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</si>
  <si>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</si>
  <si>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</si>
  <si>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</si>
  <si>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</si>
  <si>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</si>
  <si>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</si>
  <si>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</si>
  <si>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</si>
  <si>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</si>
  <si>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</si>
  <si>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</si>
  <si>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</si>
  <si>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</si>
  <si>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</si>
  <si>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</si>
  <si>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</si>
  <si>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</si>
  <si>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</si>
  <si>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</si>
  <si>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</si>
  <si>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</si>
  <si>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</si>
  <si>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</si>
  <si>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</si>
  <si>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</si>
  <si>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</si>
  <si>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</si>
  <si>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</si>
  <si>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</si>
  <si>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</si>
  <si>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</si>
  <si>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</si>
  <si>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</si>
  <si>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</si>
  <si>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</si>
  <si>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</si>
  <si>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</si>
  <si>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</si>
  <si>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</si>
  <si>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</si>
  <si>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</si>
  <si>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</si>
  <si>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</si>
  <si>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</si>
  <si>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</si>
  <si>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</si>
  <si>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</si>
  <si>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</si>
  <si>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</si>
  <si>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</si>
  <si>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</si>
  <si>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</si>
  <si>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</si>
  <si>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</si>
  <si>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</si>
  <si>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</si>
  <si>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</si>
  <si>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</si>
  <si>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</si>
  <si>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</si>
  <si>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</si>
  <si>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</si>
  <si>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</si>
  <si>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</si>
  <si>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</si>
  <si>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</si>
  <si>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</si>
  <si>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</si>
  <si>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</si>
  <si>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</si>
  <si>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</si>
  <si>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</si>
  <si>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</si>
  <si>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</si>
  <si>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</si>
  <si>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</si>
  <si>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</si>
  <si>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</si>
  <si>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</si>
  <si>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</si>
  <si>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</si>
  <si>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</si>
  <si>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</si>
  <si>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</si>
  <si>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</si>
  <si>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</si>
  <si>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</si>
  <si>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</si>
  <si>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</si>
  <si>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</si>
  <si>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</si>
  <si>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</si>
  <si>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</si>
  <si>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</si>
  <si>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</si>
  <si>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</si>
  <si>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</si>
  <si>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</si>
  <si>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</si>
  <si>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</si>
  <si>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</si>
  <si>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</si>
  <si>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</si>
  <si>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</si>
  <si>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</si>
  <si>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</si>
  <si>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</si>
  <si>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</si>
  <si>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</si>
  <si>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</si>
  <si>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</si>
  <si>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</si>
  <si>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</si>
  <si>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</si>
  <si>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</si>
  <si>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</si>
  <si>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</si>
  <si>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</si>
  <si>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</si>
  <si>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</si>
  <si>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</si>
  <si>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</si>
  <si>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</si>
  <si>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</si>
  <si>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</si>
  <si>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</si>
  <si>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</si>
  <si>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</si>
  <si>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</si>
  <si>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</si>
  <si>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</si>
  <si>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</si>
  <si>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</si>
  <si>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</si>
  <si>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</si>
  <si>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</si>
  <si>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</si>
  <si>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</si>
  <si>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</si>
  <si>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</si>
  <si>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</si>
  <si>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</si>
  <si>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</si>
  <si>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</si>
  <si>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</si>
  <si>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</si>
  <si>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</si>
  <si>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</si>
  <si>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</si>
  <si>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</si>
  <si>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</si>
  <si>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</si>
  <si>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</si>
  <si>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</si>
  <si>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</si>
  <si>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</si>
  <si>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</si>
  <si>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</si>
  <si>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</si>
  <si>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</si>
  <si>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</si>
  <si>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</si>
  <si>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</si>
  <si>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</si>
  <si>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</si>
  <si>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</si>
  <si>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</si>
  <si>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</si>
  <si>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</si>
  <si>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</si>
  <si>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</si>
  <si>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</si>
  <si>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</si>
  <si>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</si>
  <si>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</si>
  <si>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</si>
  <si>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</si>
  <si>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</si>
  <si>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</si>
  <si>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</si>
  <si>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</si>
  <si>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</si>
  <si>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</si>
  <si>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</si>
  <si>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</si>
  <si>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</si>
  <si>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</si>
  <si>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</si>
  <si>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</si>
  <si>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</si>
  <si>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</si>
  <si>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</si>
  <si>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</si>
  <si>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</si>
  <si>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</si>
  <si>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</si>
  <si>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</si>
  <si>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</si>
  <si>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</si>
  <si>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</si>
  <si>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</si>
  <si>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</si>
  <si>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</si>
  <si>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</si>
  <si>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</si>
  <si>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</si>
  <si>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</si>
  <si>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</si>
  <si>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</si>
  <si>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</si>
  <si>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</si>
  <si>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</si>
  <si>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</si>
  <si>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</si>
  <si>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</si>
  <si>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</si>
  <si>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</si>
  <si>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</si>
  <si>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</si>
  <si>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</si>
  <si>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</si>
  <si>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</si>
  <si>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</si>
  <si>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</si>
  <si>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</si>
  <si>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</si>
  <si>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</si>
  <si>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</si>
  <si>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</si>
  <si>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</si>
  <si>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</si>
  <si>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</si>
  <si>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</si>
  <si>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</si>
  <si>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</si>
  <si>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</si>
  <si>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</si>
  <si>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</si>
  <si>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</si>
  <si>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</si>
  <si>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</si>
  <si>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</si>
  <si>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</si>
  <si>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</si>
  <si>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</si>
  <si>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</si>
  <si>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</si>
  <si>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</si>
  <si>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</si>
  <si>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</si>
  <si>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</si>
  <si>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</si>
  <si>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</si>
  <si>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</si>
  <si>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</si>
  <si>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</si>
  <si>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</si>
  <si>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</si>
  <si>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</si>
  <si>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</si>
  <si>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</si>
  <si>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</si>
  <si>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</si>
  <si>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</si>
  <si>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</si>
  <si>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</si>
  <si>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</si>
  <si>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</si>
  <si>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</si>
  <si>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</si>
  <si>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</si>
  <si>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</si>
  <si>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</si>
  <si>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</si>
  <si>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</si>
  <si>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</si>
  <si>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</si>
  <si>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</si>
  <si>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</si>
  <si>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</si>
  <si>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</si>
  <si>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</si>
  <si>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</si>
  <si>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</si>
  <si>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</si>
  <si>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</si>
  <si>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</si>
  <si>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</si>
  <si>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</si>
  <si>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</si>
  <si>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</si>
  <si>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</si>
  <si>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</si>
  <si>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</si>
  <si>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</si>
  <si>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</si>
  <si>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</si>
  <si>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</si>
  <si>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</si>
  <si>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</si>
  <si>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</si>
  <si>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</si>
  <si>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</si>
  <si>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</si>
  <si>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</si>
  <si>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</si>
  <si>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</si>
  <si>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</si>
  <si>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</si>
  <si>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</si>
  <si>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</si>
  <si>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</si>
  <si>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</si>
  <si>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</si>
  <si>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</si>
  <si>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</si>
  <si>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</si>
  <si>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</si>
  <si>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</si>
  <si>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</si>
  <si>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</si>
  <si>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</si>
  <si>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</si>
  <si>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</si>
  <si>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</si>
  <si>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</si>
  <si>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</si>
  <si>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</si>
  <si>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</si>
  <si>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</si>
  <si>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</si>
  <si>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</si>
  <si>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</si>
  <si>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</si>
  <si>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</si>
  <si>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</si>
  <si>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</si>
  <si>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</si>
  <si>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</si>
  <si>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</si>
  <si>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</si>
  <si>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</si>
  <si>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</si>
  <si>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</si>
  <si>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</si>
  <si>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</si>
  <si>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</si>
  <si>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</si>
  <si>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</si>
  <si>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</si>
  <si>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</si>
  <si>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</si>
  <si>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</si>
  <si>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</si>
  <si>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</si>
  <si>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</si>
  <si>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</si>
  <si>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</si>
  <si>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</si>
  <si>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</si>
  <si>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</si>
  <si>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</si>
  <si>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</si>
  <si>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</si>
  <si>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</si>
  <si>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</si>
  <si>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</si>
  <si>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</si>
  <si>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</si>
  <si>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</si>
  <si>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</si>
  <si>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</si>
  <si>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</si>
  <si>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</si>
  <si>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</si>
  <si>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</si>
  <si>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</si>
  <si>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</si>
  <si>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</si>
  <si>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</si>
  <si>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</si>
  <si>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</si>
  <si>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</si>
  <si>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</si>
  <si>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</si>
  <si>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</si>
  <si>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</si>
  <si>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</si>
  <si>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</si>
  <si>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</si>
  <si>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</si>
  <si>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</si>
  <si>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</si>
  <si>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</si>
  <si>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</si>
  <si>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</si>
  <si>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</si>
  <si>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</si>
  <si>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</si>
  <si>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</si>
  <si>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</si>
  <si>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</si>
  <si>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</si>
  <si>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</si>
  <si>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</si>
  <si>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</si>
  <si>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</si>
  <si>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</si>
  <si>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</si>
  <si>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</si>
  <si>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</si>
  <si>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</si>
  <si>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</si>
  <si>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</si>
  <si>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</si>
  <si>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</si>
  <si>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</si>
  <si>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</si>
  <si>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</si>
  <si>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</si>
  <si>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</si>
  <si>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</si>
  <si>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</si>
  <si>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</si>
  <si>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</si>
  <si>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</si>
  <si>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</si>
  <si>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</si>
  <si>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</si>
  <si>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</si>
  <si>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</si>
  <si>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</si>
  <si>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</si>
  <si>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</si>
  <si>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</si>
  <si>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</si>
  <si>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</si>
  <si>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</si>
  <si>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</si>
  <si>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</si>
  <si>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</si>
  <si>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</si>
  <si>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</si>
  <si>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</si>
  <si>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</si>
  <si>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</si>
  <si>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</si>
  <si>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</si>
  <si>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</si>
  <si>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</si>
  <si>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</si>
  <si>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</si>
  <si>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</si>
  <si>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</si>
  <si>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</si>
  <si>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</si>
  <si>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</si>
  <si>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</si>
  <si>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</si>
  <si>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</si>
  <si>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</si>
  <si>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</si>
  <si>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</si>
  <si>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</si>
  <si>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</si>
  <si>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</si>
  <si>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</si>
  <si>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</si>
  <si>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</si>
  <si>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</si>
  <si>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</si>
  <si>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</si>
  <si>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</si>
  <si>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</si>
  <si>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</si>
  <si>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</si>
  <si>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</si>
  <si>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</si>
  <si>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</si>
  <si>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</si>
  <si>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</si>
  <si>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</si>
  <si>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</si>
  <si>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</si>
  <si>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</si>
  <si>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</si>
  <si>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</si>
  <si>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</si>
  <si>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</si>
  <si>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</si>
  <si>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</si>
  <si>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</si>
  <si>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</si>
  <si>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</si>
  <si>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</si>
  <si>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</si>
  <si>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</si>
  <si>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</si>
  <si>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</si>
  <si>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</si>
  <si>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</si>
  <si>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</si>
  <si>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</si>
  <si>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</si>
  <si>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</si>
  <si>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</si>
  <si>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</si>
  <si>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</si>
  <si>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</si>
  <si>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</si>
  <si>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</si>
  <si>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</si>
  <si>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</si>
  <si>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</si>
  <si>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</si>
  <si>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</si>
  <si>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</si>
  <si>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</si>
  <si>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</si>
  <si>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</si>
  <si>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</si>
  <si>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</si>
  <si>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</si>
  <si>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</si>
  <si>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</si>
  <si>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</si>
  <si>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</si>
  <si>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</si>
  <si>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</si>
  <si>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</si>
  <si>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</si>
  <si>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</si>
  <si>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</si>
  <si>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</si>
  <si>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</si>
  <si>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</si>
  <si>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</si>
  <si>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</si>
  <si>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</si>
  <si>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</si>
  <si>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</si>
  <si>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</si>
  <si>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</si>
  <si>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</si>
  <si>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</si>
  <si>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</si>
  <si>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</si>
  <si>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</si>
  <si>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</si>
  <si>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</si>
  <si>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</si>
  <si>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</si>
  <si>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</si>
  <si>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</si>
  <si>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</si>
  <si>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</si>
  <si>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</si>
  <si>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</si>
  <si>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</si>
  <si>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</si>
  <si>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</si>
  <si>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</si>
  <si>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</si>
  <si>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</si>
  <si>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</si>
  <si>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</si>
  <si>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</si>
  <si>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</si>
  <si>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</si>
  <si>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</si>
  <si>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</si>
  <si>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</si>
  <si>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</si>
  <si>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</si>
  <si>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</si>
  <si>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</si>
  <si>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</si>
  <si>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</si>
  <si>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</si>
  <si>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</si>
  <si>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</si>
  <si>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</si>
  <si>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</si>
  <si>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</si>
  <si>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</si>
  <si>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</si>
  <si>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</si>
  <si>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</si>
  <si>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</si>
  <si>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</si>
  <si>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</si>
  <si>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</si>
  <si>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</si>
  <si>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</si>
  <si>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</si>
  <si>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</si>
  <si>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</si>
  <si>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</si>
  <si>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</si>
  <si>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</si>
  <si>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</si>
  <si>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</si>
  <si>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</si>
  <si>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</si>
  <si>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</si>
  <si>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</si>
  <si>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</si>
  <si>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</si>
  <si>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</si>
  <si>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</si>
  <si>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</si>
  <si>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</si>
  <si>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</si>
  <si>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</si>
  <si>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</si>
  <si>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</si>
  <si>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</si>
  <si>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</si>
  <si>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</si>
  <si>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</si>
  <si>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</si>
  <si>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</si>
  <si>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</si>
  <si>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</si>
  <si>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</si>
  <si>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</si>
  <si>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</si>
  <si>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</si>
  <si>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</si>
  <si>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</si>
  <si>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</si>
  <si>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</si>
  <si>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</si>
  <si>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</si>
  <si>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</si>
  <si>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</si>
  <si>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</si>
  <si>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</si>
  <si>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</si>
  <si>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</si>
  <si>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</si>
  <si>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</si>
  <si>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</si>
  <si>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</si>
  <si>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</si>
  <si>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</si>
  <si>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</si>
  <si>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</si>
  <si>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</si>
  <si>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</si>
  <si>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</si>
  <si>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</si>
  <si>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</si>
  <si>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</si>
  <si>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</si>
  <si>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</si>
  <si>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</si>
  <si>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</si>
  <si>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</si>
  <si>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</si>
  <si>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</si>
  <si>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</si>
  <si>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</si>
  <si>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</si>
  <si>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</si>
  <si>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</si>
  <si>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</si>
  <si>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</si>
  <si>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</si>
  <si>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</si>
  <si>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</si>
  <si>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</si>
  <si>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</si>
  <si>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</si>
  <si>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</si>
  <si>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</si>
  <si>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</si>
  <si>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</si>
  <si>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</si>
  <si>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</si>
  <si>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</si>
  <si>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</si>
  <si>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</si>
  <si>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</si>
  <si>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</si>
  <si>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</si>
  <si>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</si>
  <si>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</si>
  <si>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</si>
  <si>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</si>
  <si>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</si>
  <si>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</si>
  <si>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</si>
  <si>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</si>
  <si>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</si>
  <si>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</si>
  <si>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</si>
  <si>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</si>
  <si>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</si>
  <si>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</si>
  <si>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</si>
  <si>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</si>
  <si>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</si>
  <si>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</si>
  <si>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</si>
  <si>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</si>
  <si>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</si>
  <si>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</si>
  <si>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</si>
  <si>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</si>
  <si>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</si>
  <si>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</si>
  <si>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</si>
  <si>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</si>
  <si>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</si>
  <si>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</si>
  <si>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</si>
  <si>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</si>
  <si>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</si>
  <si>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</si>
  <si>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</si>
  <si>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</si>
  <si>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</si>
  <si>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</si>
  <si>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</si>
  <si>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</si>
  <si>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</si>
  <si>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</si>
  <si>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</si>
  <si>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</si>
  <si>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</si>
  <si>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</si>
  <si>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</si>
  <si>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</si>
  <si>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</si>
  <si>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</si>
  <si>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</si>
  <si>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</si>
  <si>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</si>
  <si>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</si>
  <si>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</si>
  <si>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</si>
  <si>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</si>
  <si>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</si>
  <si>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</si>
  <si>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</si>
  <si>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</si>
  <si>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</si>
  <si>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</si>
  <si>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</si>
  <si>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</si>
  <si>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</si>
  <si>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</si>
  <si>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</si>
  <si>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</si>
  <si>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</si>
  <si>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</si>
  <si>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</si>
  <si>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</si>
  <si>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</si>
  <si>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</si>
  <si>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</si>
  <si>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</si>
  <si>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</si>
  <si>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</si>
  <si>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</si>
  <si>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</si>
  <si>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</si>
  <si>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</si>
  <si>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</si>
  <si>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</si>
  <si>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</si>
  <si>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</si>
  <si>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</si>
  <si>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</si>
  <si>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</si>
  <si>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</si>
  <si>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</si>
  <si>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</si>
  <si>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</si>
  <si>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</si>
  <si>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</si>
  <si>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</si>
  <si>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</si>
  <si>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</si>
  <si>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</si>
  <si>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</si>
  <si>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</si>
  <si>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</si>
  <si>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</si>
  <si>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</si>
  <si>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</si>
  <si>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</si>
  <si>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</si>
  <si>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</si>
  <si>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</si>
  <si>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</si>
  <si>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</si>
  <si>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</si>
  <si>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</si>
  <si>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</si>
  <si>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</si>
  <si>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</si>
  <si>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</si>
  <si>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</si>
  <si>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</si>
  <si>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</si>
  <si>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</si>
  <si>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</si>
  <si>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</si>
  <si>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</si>
  <si>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</si>
  <si>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</si>
  <si>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</si>
  <si>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</si>
  <si>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</si>
  <si>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</si>
  <si>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</si>
  <si>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</si>
  <si>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</si>
  <si>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</si>
  <si>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</si>
  <si>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</si>
  <si>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</si>
  <si>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</si>
  <si>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</si>
  <si>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</si>
  <si>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</si>
  <si>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</si>
  <si>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</si>
  <si>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</si>
  <si>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</si>
  <si>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</si>
  <si>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</si>
  <si>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</si>
  <si>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</si>
  <si>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</si>
  <si>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</si>
  <si>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</si>
  <si>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</si>
  <si>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</si>
  <si>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</si>
  <si>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</si>
  <si>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</si>
  <si>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</si>
  <si>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</si>
  <si>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</si>
  <si>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</si>
  <si>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</si>
  <si>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</si>
  <si>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</si>
  <si>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</si>
  <si>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</si>
  <si>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</si>
  <si>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</si>
  <si>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</si>
  <si>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</si>
  <si>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</si>
  <si>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</si>
  <si>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</si>
  <si>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</si>
  <si>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</si>
  <si>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</si>
  <si>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</si>
  <si>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</si>
  <si>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</si>
  <si>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</si>
  <si>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</si>
  <si>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</si>
  <si>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</si>
  <si>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</si>
  <si>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</si>
  <si>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</si>
  <si>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</si>
  <si>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</si>
  <si>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</si>
  <si>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</si>
  <si>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</si>
  <si>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</si>
  <si>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</si>
  <si>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</si>
  <si>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</si>
  <si>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</si>
  <si>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</si>
  <si>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</si>
  <si>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</si>
  <si>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</si>
  <si>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</si>
  <si>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</si>
  <si>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</si>
  <si>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</si>
  <si>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</si>
  <si>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</si>
  <si>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</si>
  <si>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</si>
  <si>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</si>
  <si>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</si>
  <si>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</si>
  <si>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</si>
  <si>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</si>
  <si>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</si>
  <si>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</si>
  <si>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</si>
  <si>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</si>
  <si>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</si>
  <si>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</si>
  <si>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</si>
  <si>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</si>
  <si>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</si>
  <si>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</si>
  <si>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</si>
  <si>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</si>
  <si>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</si>
  <si>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</si>
  <si>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</si>
  <si>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</si>
  <si>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</si>
  <si>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</si>
  <si>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</si>
  <si>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</si>
  <si>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</si>
  <si>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</si>
  <si>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</si>
  <si>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</si>
  <si>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</si>
  <si>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</si>
  <si>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</si>
  <si>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</si>
  <si>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</si>
  <si>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</si>
  <si>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</si>
  <si>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</si>
  <si>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</si>
  <si>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</si>
  <si>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</si>
  <si>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</si>
  <si>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</si>
  <si>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</si>
  <si>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</si>
  <si>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</si>
  <si>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</si>
  <si>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</si>
  <si>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</si>
  <si>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</si>
  <si>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</si>
  <si>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</si>
  <si>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</si>
  <si>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</si>
  <si>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</si>
  <si>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</si>
  <si>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</si>
  <si>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</si>
  <si>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</si>
  <si>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</si>
  <si>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</si>
  <si>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</si>
  <si>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</si>
  <si>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</si>
  <si>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</si>
  <si>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</si>
  <si>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</si>
  <si>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</si>
  <si>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</si>
  <si>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</si>
  <si>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</si>
  <si>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</si>
  <si>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</si>
  <si>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</si>
  <si>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</si>
  <si>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</si>
  <si>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</si>
  <si>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</si>
  <si>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</si>
  <si>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</si>
  <si>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</si>
  <si>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</si>
  <si>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</si>
  <si>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</si>
  <si>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</si>
  <si>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</si>
  <si>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</si>
  <si>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</si>
  <si>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</si>
  <si>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</si>
  <si>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</si>
  <si>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</si>
  <si>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</si>
  <si>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</si>
  <si>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</si>
  <si>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</si>
  <si>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</si>
  <si>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</si>
  <si>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</si>
  <si>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</si>
  <si>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</si>
  <si>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</si>
  <si>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</si>
  <si>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</si>
  <si>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</si>
  <si>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</si>
  <si>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</si>
  <si>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</si>
  <si>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</si>
  <si>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</si>
  <si>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</si>
  <si>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</si>
  <si>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</si>
  <si>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</si>
  <si>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</si>
  <si>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</si>
  <si>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</si>
  <si>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</si>
  <si>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</si>
  <si>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</si>
  <si>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</si>
  <si>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</si>
  <si>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</si>
  <si>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</si>
  <si>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</si>
  <si>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</si>
  <si>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</si>
  <si>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</si>
  <si>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</si>
  <si>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</si>
  <si>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</si>
  <si>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</si>
  <si>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</si>
  <si>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</si>
  <si>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</si>
  <si>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</si>
  <si>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</si>
  <si>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</si>
  <si>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</si>
  <si>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</si>
  <si>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</si>
  <si>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</si>
  <si>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</si>
  <si>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</si>
  <si>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</si>
  <si>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</si>
  <si>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</si>
  <si>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</si>
  <si>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</si>
  <si>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</si>
  <si>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</si>
  <si>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</si>
  <si>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</si>
  <si>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</si>
  <si>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</si>
  <si>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</si>
  <si>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</si>
  <si>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</si>
  <si>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</si>
  <si>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</si>
  <si>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</si>
  <si>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</si>
  <si>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</si>
  <si>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</si>
  <si>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</si>
  <si>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</si>
  <si>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</si>
  <si>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</si>
  <si>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</si>
  <si>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</si>
  <si>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</si>
  <si>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</si>
  <si>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</si>
  <si>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</si>
  <si>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</si>
  <si>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</si>
  <si>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</si>
  <si>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</si>
  <si>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</si>
  <si>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</si>
  <si>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</si>
  <si>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</si>
  <si>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</si>
  <si>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</si>
  <si>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</si>
  <si>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</si>
  <si>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</si>
  <si>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</si>
  <si>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</si>
  <si>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</si>
  <si>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</si>
  <si>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</si>
  <si>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</si>
  <si>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</si>
  <si>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</si>
  <si>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</si>
  <si>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</si>
  <si>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</si>
  <si>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</si>
  <si>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</si>
  <si>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</si>
  <si>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</si>
  <si>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</si>
  <si>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</si>
  <si>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</si>
  <si>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</si>
  <si>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</si>
  <si>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</si>
  <si>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</si>
  <si>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</si>
  <si>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</si>
  <si>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</si>
  <si>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</si>
  <si>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</si>
  <si>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</si>
  <si>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</si>
  <si>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</si>
  <si>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</si>
  <si>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</si>
  <si>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</si>
  <si>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</si>
  <si>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</si>
  <si>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</si>
  <si>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</si>
  <si>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</si>
  <si>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</si>
  <si>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</si>
  <si>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</si>
  <si>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</si>
  <si>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</si>
  <si>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</si>
  <si>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</si>
  <si>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</si>
  <si>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</si>
  <si>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</si>
  <si>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</si>
  <si>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</si>
  <si>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</si>
  <si>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</si>
  <si>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</si>
  <si>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</si>
  <si>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</si>
  <si>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</si>
  <si>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</si>
  <si>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</si>
  <si>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</si>
  <si>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</si>
  <si>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</si>
  <si>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</si>
  <si>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</si>
  <si>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</si>
  <si>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</si>
  <si>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</si>
  <si>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</si>
  <si>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</si>
  <si>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</si>
  <si>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</si>
  <si>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</si>
  <si>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</si>
  <si>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</si>
  <si>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</si>
  <si>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</si>
  <si>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</si>
  <si>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</si>
  <si>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</si>
  <si>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</si>
  <si>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</si>
  <si>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</si>
  <si>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</si>
  <si>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</si>
  <si>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</si>
  <si>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</si>
  <si>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</si>
  <si>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</si>
  <si>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</si>
  <si>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</si>
  <si>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</si>
  <si>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</si>
  <si>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</si>
  <si>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</si>
  <si>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</si>
  <si>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</si>
  <si>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</si>
  <si>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</si>
  <si>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</si>
  <si>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</si>
  <si>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</si>
  <si>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</si>
  <si>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</si>
  <si>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</si>
  <si>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</si>
  <si>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</si>
  <si>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</si>
  <si>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</si>
  <si>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</si>
  <si>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</si>
  <si>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</si>
  <si>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</si>
  <si>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</si>
  <si>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</si>
  <si>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</si>
  <si>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</si>
  <si>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</si>
  <si>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</si>
  <si>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</si>
  <si>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</si>
  <si>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</si>
  <si>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</si>
  <si>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</si>
  <si>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</si>
  <si>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</si>
  <si>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</si>
  <si>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</si>
  <si>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</si>
  <si>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</si>
  <si>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</si>
  <si>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</si>
  <si>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</si>
  <si>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</si>
  <si>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</si>
  <si>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</si>
  <si>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</si>
  <si>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</si>
  <si>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</si>
  <si>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</si>
  <si>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</si>
  <si>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</si>
  <si>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</si>
  <si>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</si>
  <si>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</si>
  <si>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</si>
  <si>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</si>
  <si>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</si>
  <si>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</si>
  <si>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</si>
  <si>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</si>
  <si>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</si>
  <si>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</si>
  <si>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</si>
  <si>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</si>
  <si>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</si>
  <si>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</si>
  <si>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</si>
  <si>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</si>
  <si>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</si>
  <si>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</si>
  <si>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</si>
  <si>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</si>
  <si>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</si>
  <si>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</si>
  <si>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</si>
  <si>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</si>
  <si>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</si>
  <si>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</si>
  <si>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</si>
  <si>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</si>
  <si>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</si>
  <si>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</si>
  <si>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</si>
  <si>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</si>
  <si>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</si>
  <si>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</si>
  <si>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</si>
  <si>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</si>
  <si>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</si>
  <si>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</si>
  <si>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</si>
  <si>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</si>
  <si>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</si>
  <si>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</si>
  <si>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</si>
  <si>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</si>
  <si>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</si>
  <si>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</si>
  <si>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</si>
  <si>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</si>
  <si>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</si>
  <si>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</si>
  <si>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</si>
  <si>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</si>
  <si>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</si>
  <si>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</si>
  <si>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</si>
  <si>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</si>
  <si>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</si>
  <si>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</si>
  <si>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</si>
  <si>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</si>
  <si>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</si>
  <si>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</si>
  <si>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</si>
  <si>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</si>
  <si>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</si>
  <si>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</si>
  <si>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</si>
  <si>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</si>
  <si>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</si>
  <si>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</si>
  <si>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</si>
  <si>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</si>
  <si>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</si>
  <si>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</si>
  <si>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</si>
  <si>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</si>
  <si>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</si>
  <si>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</si>
  <si>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</si>
  <si>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</si>
  <si>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</si>
  <si>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</si>
  <si>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</si>
  <si>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</si>
  <si>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</si>
  <si>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</si>
  <si>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</si>
  <si>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</si>
  <si>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</si>
  <si>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</si>
  <si>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</si>
  <si>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</si>
  <si>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</si>
  <si>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</si>
  <si>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</si>
  <si>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</si>
  <si>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</si>
  <si>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</si>
  <si>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</si>
  <si>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</si>
  <si>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</si>
  <si>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</si>
  <si>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</si>
  <si>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</si>
  <si>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</si>
  <si>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</si>
  <si>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</si>
  <si>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</si>
  <si>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</si>
  <si>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</si>
  <si>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</si>
  <si>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</si>
  <si>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</si>
  <si>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</si>
  <si>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</si>
  <si>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</si>
  <si>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</si>
  <si>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</si>
  <si>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</si>
  <si>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</si>
  <si>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</si>
  <si>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</si>
  <si>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</si>
  <si>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</si>
  <si>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</si>
  <si>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</si>
  <si>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</si>
  <si>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</si>
  <si>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</si>
  <si>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</si>
  <si>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</si>
  <si>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</si>
  <si>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</si>
  <si>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</si>
  <si>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</si>
  <si>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</si>
  <si>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</si>
  <si>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</si>
  <si>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</si>
  <si>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</si>
  <si>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</si>
  <si>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</si>
  <si>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</si>
  <si>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</si>
  <si>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</si>
  <si>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</si>
  <si>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</si>
  <si>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</si>
  <si>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</si>
  <si>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</si>
  <si>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</si>
  <si>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</si>
  <si>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</si>
  <si>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</si>
  <si>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</si>
  <si>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</si>
  <si>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</si>
  <si>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</si>
  <si>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</si>
  <si>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</si>
  <si>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</si>
  <si>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</si>
  <si>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</si>
  <si>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</si>
  <si>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</si>
  <si>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</si>
  <si>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</si>
  <si>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</si>
  <si>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</si>
  <si>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</si>
  <si>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</si>
  <si>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</si>
  <si>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</si>
  <si>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</si>
  <si>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</si>
  <si>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</si>
  <si>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</si>
  <si>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</si>
  <si>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</si>
  <si>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</si>
  <si>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</si>
  <si>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</si>
  <si>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</si>
  <si>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</si>
  <si>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</si>
  <si>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</si>
  <si>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</si>
  <si>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</si>
  <si>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</si>
  <si>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</si>
  <si>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</si>
  <si>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</si>
  <si>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</si>
  <si>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</si>
  <si>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</si>
  <si>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</si>
  <si>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</si>
  <si>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</si>
  <si>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</si>
  <si>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</si>
  <si>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</si>
  <si>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</si>
  <si>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</si>
  <si>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</si>
  <si>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</si>
  <si>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</si>
  <si>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</si>
  <si>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</si>
  <si>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</si>
  <si>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</si>
  <si>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</si>
  <si>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</si>
  <si>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</si>
  <si>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</si>
  <si>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</si>
  <si>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</si>
  <si>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</si>
  <si>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</si>
  <si>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</si>
  <si>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</si>
  <si>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</si>
  <si>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</si>
  <si>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</si>
  <si>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</si>
  <si>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</si>
  <si>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</si>
  <si>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</si>
  <si>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</si>
  <si>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</si>
  <si>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</si>
  <si>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</si>
  <si>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</si>
  <si>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</si>
  <si>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</si>
  <si>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</si>
  <si>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</si>
  <si>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</si>
  <si>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</si>
  <si>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</si>
  <si>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</si>
  <si>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</si>
  <si>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</si>
  <si>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</si>
  <si>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</si>
  <si>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</si>
  <si>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</si>
  <si>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</si>
  <si>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</si>
  <si>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</si>
  <si>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</si>
  <si>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</si>
  <si>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</si>
  <si>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</si>
  <si>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</si>
  <si>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</si>
  <si>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</si>
  <si>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</si>
  <si>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</si>
  <si>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</si>
  <si>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</si>
  <si>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</si>
  <si>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</si>
  <si>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</si>
  <si>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</si>
  <si>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</si>
  <si>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</si>
  <si>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</si>
  <si>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</si>
  <si>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</si>
  <si>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</si>
  <si>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</si>
  <si>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</si>
  <si>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</si>
  <si>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</si>
  <si>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</si>
  <si>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</si>
  <si>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</si>
  <si>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</si>
  <si>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</si>
  <si>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</si>
  <si>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</si>
  <si>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</si>
  <si>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</si>
  <si>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</si>
  <si>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</si>
  <si>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</si>
  <si>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</si>
  <si>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</si>
  <si>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</si>
  <si>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</si>
  <si>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</si>
  <si>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</si>
  <si>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</si>
  <si>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</si>
  <si>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</si>
  <si>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</si>
  <si>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</si>
  <si>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</si>
  <si>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</si>
  <si>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</si>
  <si>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</si>
  <si>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</si>
  <si>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</si>
  <si>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</si>
  <si>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</si>
  <si>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</si>
  <si>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</si>
  <si>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</si>
  <si>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</si>
  <si>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</si>
  <si>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</si>
  <si>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</si>
  <si>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</si>
  <si>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</si>
  <si>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</si>
  <si>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</si>
  <si>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</si>
  <si>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</si>
  <si>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</si>
  <si>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</si>
  <si>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</si>
  <si>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</si>
  <si>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</si>
  <si>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</si>
  <si>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</si>
  <si>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</si>
  <si>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</si>
  <si>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</si>
  <si>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</si>
  <si>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</si>
  <si>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</si>
  <si>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</si>
  <si>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</si>
  <si>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</si>
  <si>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</si>
  <si>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</si>
  <si>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</si>
  <si>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</si>
  <si>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</si>
  <si>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</si>
  <si>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</si>
  <si>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</si>
  <si>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</si>
  <si>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</si>
  <si>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</si>
  <si>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</si>
  <si>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</si>
  <si>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</si>
  <si>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</si>
  <si>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</si>
  <si>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</si>
  <si>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</si>
  <si>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</si>
  <si>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</si>
  <si>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</si>
  <si>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</si>
  <si>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</si>
  <si>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</si>
  <si>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</si>
  <si>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</si>
  <si>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</si>
  <si>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</si>
  <si>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</si>
  <si>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</si>
  <si>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</si>
  <si>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</si>
  <si>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</si>
  <si>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</si>
  <si>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</si>
  <si>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</si>
  <si>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</si>
  <si>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</si>
  <si>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</si>
  <si>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</si>
  <si>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</si>
  <si>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</si>
  <si>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</si>
  <si>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</si>
  <si>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</si>
  <si>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</si>
  <si>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</si>
  <si>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</si>
  <si>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</si>
  <si>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</si>
  <si>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</si>
  <si>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</si>
  <si>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</si>
  <si>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</si>
  <si>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</si>
  <si>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</si>
  <si>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</si>
  <si>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</si>
  <si>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</si>
  <si>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</si>
  <si>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</si>
  <si>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</si>
  <si>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</si>
  <si>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</si>
  <si>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</si>
  <si>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</si>
  <si>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</si>
  <si>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</si>
  <si>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</si>
  <si>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</si>
  <si>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</si>
  <si>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</si>
  <si>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</si>
  <si>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</si>
  <si>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</si>
  <si>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</si>
  <si>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</si>
  <si>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</si>
  <si>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</si>
  <si>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</si>
  <si>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</si>
  <si>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</si>
  <si>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</si>
  <si>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</si>
  <si>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</si>
  <si>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</si>
  <si>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</si>
  <si>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</si>
  <si>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</si>
  <si>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</si>
  <si>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</si>
  <si>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</si>
  <si>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</si>
  <si>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</si>
  <si>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</si>
  <si>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</si>
  <si>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</si>
  <si>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</si>
  <si>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</si>
  <si>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</si>
  <si>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</si>
  <si>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</si>
  <si>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</si>
  <si>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</si>
  <si>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</si>
  <si>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</si>
  <si>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</si>
  <si>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</si>
  <si>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</si>
  <si>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</si>
  <si>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</si>
  <si>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</si>
  <si>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</si>
  <si>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</si>
  <si>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</si>
  <si>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</si>
  <si>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</si>
  <si>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</si>
  <si>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</si>
  <si>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</si>
  <si>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</si>
  <si>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</si>
  <si>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</si>
  <si>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</si>
  <si>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</si>
  <si>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</si>
  <si>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</si>
  <si>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</si>
  <si>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</si>
  <si>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</si>
  <si>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</si>
  <si>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</si>
  <si>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</si>
  <si>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</si>
  <si>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</si>
  <si>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</si>
  <si>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</si>
  <si>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</si>
  <si>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</si>
  <si>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</si>
  <si>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</si>
  <si>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</si>
  <si>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</si>
  <si>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</si>
  <si>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</si>
  <si>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</si>
  <si>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</si>
  <si>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</si>
  <si>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</si>
  <si>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</si>
  <si>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</si>
  <si>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</si>
  <si>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</si>
  <si>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</si>
  <si>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</si>
  <si>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</si>
  <si>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</si>
  <si>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</si>
  <si>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</si>
  <si>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</si>
  <si>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</si>
  <si>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</si>
  <si>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</si>
  <si>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</si>
  <si>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</si>
  <si>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</si>
  <si>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</si>
  <si>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</si>
  <si>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</si>
  <si>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</si>
  <si>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</si>
  <si>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</si>
  <si>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</si>
  <si>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</si>
  <si>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</si>
  <si>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</si>
  <si>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</si>
  <si>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</si>
  <si>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</si>
  <si>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</si>
  <si>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</si>
  <si>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</si>
  <si>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</si>
  <si>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</si>
  <si>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</si>
  <si>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</si>
  <si>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</si>
  <si>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</si>
  <si>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</si>
  <si>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</si>
  <si>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</si>
  <si>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</si>
  <si>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</si>
  <si>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</si>
  <si>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</si>
  <si>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</si>
  <si>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</si>
  <si>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</si>
  <si>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</si>
  <si>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</si>
  <si>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</si>
  <si>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</si>
  <si>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</si>
  <si>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</si>
  <si>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</si>
  <si>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</si>
  <si>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</si>
  <si>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</si>
  <si>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</si>
  <si>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</si>
  <si>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</si>
  <si>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</si>
  <si>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</si>
  <si>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</si>
  <si>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</si>
  <si>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</si>
  <si>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</si>
  <si>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</si>
  <si>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</si>
  <si>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</si>
  <si>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</si>
  <si>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</si>
  <si>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</si>
  <si>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</si>
  <si>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</si>
  <si>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</si>
  <si>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</si>
  <si>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</si>
  <si>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</si>
  <si>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</si>
  <si>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</si>
  <si>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</si>
  <si>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</si>
  <si>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</si>
  <si>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</si>
  <si>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</si>
  <si>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</si>
  <si>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</si>
  <si>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</si>
  <si>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</si>
  <si>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</si>
  <si>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</si>
  <si>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</si>
  <si>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</si>
  <si>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</si>
  <si>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</si>
  <si>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</si>
  <si>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</si>
  <si>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</si>
  <si>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</si>
  <si>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</si>
  <si>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</si>
  <si>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</si>
  <si>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</si>
  <si>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</si>
  <si>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</si>
  <si>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</si>
  <si>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</si>
  <si>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</si>
  <si>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</si>
  <si>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</si>
  <si>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</si>
  <si>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</si>
  <si>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</si>
  <si>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</si>
  <si>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</si>
  <si>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</si>
  <si>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</si>
  <si>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</si>
  <si>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</si>
  <si>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</si>
  <si>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</si>
  <si>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</si>
  <si>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</si>
  <si>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</si>
  <si>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</si>
  <si>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</si>
  <si>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</si>
  <si>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</si>
  <si>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</si>
  <si>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</si>
  <si>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</si>
  <si>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</si>
  <si>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</si>
  <si>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</si>
  <si>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</si>
  <si>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</si>
  <si>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</si>
  <si>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</si>
  <si>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</si>
  <si>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</si>
  <si>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</si>
  <si>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</si>
  <si>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</si>
  <si>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</si>
  <si>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</si>
  <si>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</si>
  <si>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</si>
  <si>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</si>
  <si>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</si>
  <si>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</si>
  <si>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</si>
  <si>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</si>
  <si>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</si>
  <si>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</si>
  <si>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</si>
  <si>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</si>
  <si>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</si>
  <si>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</si>
  <si>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</si>
  <si>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</si>
  <si>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</si>
  <si>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</si>
  <si>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</si>
  <si>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</si>
  <si>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</si>
  <si>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</si>
  <si>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</si>
  <si>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</si>
  <si>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</si>
  <si>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</si>
  <si>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</si>
  <si>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</si>
  <si>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</si>
  <si>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</si>
  <si>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</si>
  <si>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</si>
  <si>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</si>
  <si>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</si>
  <si>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</si>
  <si>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</si>
  <si>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</si>
  <si>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</si>
  <si>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</si>
  <si>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</si>
  <si>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</si>
  <si>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</si>
  <si>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</si>
  <si>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</si>
  <si>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</si>
  <si>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</si>
  <si>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</si>
  <si>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</si>
  <si>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</si>
  <si>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</si>
  <si>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</si>
  <si>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</si>
  <si>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</si>
  <si>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</si>
  <si>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</si>
  <si>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</si>
  <si>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</si>
  <si>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</si>
  <si>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</si>
  <si>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</si>
  <si>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</si>
  <si>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</si>
  <si>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</si>
  <si>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</si>
  <si>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</si>
  <si>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</si>
  <si>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</si>
  <si>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</si>
  <si>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</si>
  <si>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</si>
  <si>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</si>
  <si>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</si>
  <si>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</si>
  <si>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</si>
  <si>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</si>
  <si>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</si>
  <si>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</si>
  <si>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</si>
  <si>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</si>
  <si>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</si>
  <si>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</si>
  <si>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</si>
  <si>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</si>
  <si>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</si>
  <si>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</si>
  <si>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</si>
  <si>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</si>
  <si>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</si>
  <si>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</si>
  <si>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</si>
  <si>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</si>
  <si>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</si>
  <si>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</si>
  <si>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</si>
  <si>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</si>
  <si>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</si>
  <si>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</si>
  <si>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</si>
  <si>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</si>
  <si>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</si>
  <si>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</si>
  <si>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</si>
  <si>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</si>
  <si>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</si>
  <si>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</si>
  <si>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</si>
  <si>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</si>
  <si>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</si>
  <si>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</si>
  <si>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</si>
  <si>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</si>
  <si>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</si>
  <si>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</si>
  <si>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</si>
  <si>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</si>
  <si>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</si>
  <si>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</si>
  <si>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</si>
  <si>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</si>
  <si>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</si>
  <si>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</si>
  <si>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</si>
  <si>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</si>
  <si>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</si>
  <si>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</si>
  <si>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</si>
  <si>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</si>
  <si>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</si>
  <si>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</si>
  <si>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</si>
  <si>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</si>
  <si>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</si>
  <si>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</si>
  <si>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</si>
  <si>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</si>
  <si>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</si>
  <si>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</si>
  <si>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</si>
  <si>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</si>
  <si>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</si>
  <si>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</si>
  <si>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</si>
  <si>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</si>
  <si>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</si>
  <si>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</si>
  <si>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</si>
  <si>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</si>
  <si>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</si>
  <si>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</si>
  <si>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</si>
  <si>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</si>
  <si>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</si>
  <si>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</si>
  <si>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</si>
  <si>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</si>
  <si>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</si>
  <si>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</si>
  <si>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</si>
  <si>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</si>
  <si>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</si>
  <si>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</si>
  <si>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</si>
  <si>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</si>
  <si>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</si>
  <si>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</si>
  <si>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</si>
  <si>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</si>
  <si>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</si>
  <si>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</si>
  <si>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</si>
  <si>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</si>
  <si>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</si>
  <si>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</si>
  <si>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</si>
  <si>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</si>
  <si>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</si>
  <si>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</si>
  <si>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</si>
  <si>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</si>
  <si>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</si>
  <si>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</si>
  <si>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</si>
  <si>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</si>
  <si>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</si>
  <si>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</si>
  <si>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</si>
  <si>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</si>
  <si>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</si>
  <si>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</si>
  <si>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</si>
  <si>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</si>
  <si>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</si>
  <si>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</si>
  <si>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</si>
  <si>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</si>
  <si>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</si>
  <si>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</si>
  <si>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</si>
  <si>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</si>
  <si>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</si>
  <si>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</si>
  <si>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</si>
  <si>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</si>
  <si>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</si>
  <si>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</si>
  <si>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</si>
  <si>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</si>
  <si>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</si>
  <si>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</si>
  <si>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</si>
  <si>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</si>
  <si>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</si>
  <si>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</si>
  <si>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</si>
  <si>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</si>
  <si>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</si>
  <si>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</si>
  <si>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</si>
  <si>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</si>
  <si>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</si>
  <si>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</si>
  <si>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</si>
  <si>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</si>
  <si>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</si>
  <si>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</si>
  <si>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</si>
  <si>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</si>
  <si>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</si>
  <si>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</si>
  <si>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</si>
  <si>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</si>
  <si>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</si>
  <si>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</si>
  <si>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</si>
  <si>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</si>
  <si>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</si>
  <si>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</si>
  <si>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</si>
  <si>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</si>
  <si>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</si>
  <si>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</si>
  <si>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</si>
  <si>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</si>
  <si>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</si>
  <si>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</si>
  <si>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</si>
  <si>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</si>
  <si>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</si>
  <si>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</si>
  <si>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</si>
  <si>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</si>
  <si>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</si>
  <si>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</si>
  <si>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</si>
  <si>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</si>
  <si>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</si>
  <si>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</si>
  <si>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</si>
  <si>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</si>
  <si>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</si>
  <si>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</si>
  <si>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</si>
  <si>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</si>
  <si>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</si>
  <si>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</si>
  <si>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</si>
  <si>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</si>
  <si>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</si>
  <si>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</si>
  <si>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</si>
  <si>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</si>
  <si>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</si>
  <si>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</si>
  <si>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</si>
  <si>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</si>
  <si>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</si>
  <si>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</si>
  <si>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</si>
  <si>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</si>
  <si>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</si>
  <si>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</si>
  <si>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</si>
  <si>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</si>
  <si>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</si>
  <si>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</si>
  <si>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</si>
  <si>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</si>
  <si>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</si>
  <si>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</si>
  <si>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</si>
  <si>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</si>
  <si>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</si>
  <si>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</si>
  <si>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</si>
  <si>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</si>
  <si>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</si>
  <si>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</si>
  <si>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</si>
  <si>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</si>
  <si>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</si>
  <si>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</si>
  <si>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</si>
  <si>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</si>
  <si>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</si>
  <si>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</si>
  <si>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</si>
  <si>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</si>
  <si>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</si>
  <si>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</si>
  <si>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</si>
  <si>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</si>
  <si>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</si>
  <si>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</si>
  <si>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</si>
  <si>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</si>
  <si>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</si>
  <si>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</si>
  <si>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</si>
  <si>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</si>
  <si>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</si>
  <si>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</si>
  <si>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</si>
  <si>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</si>
  <si>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</si>
  <si>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</si>
  <si>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</si>
  <si>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</si>
  <si>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</si>
  <si>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</si>
  <si>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</si>
  <si>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</si>
  <si>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</si>
  <si>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</si>
  <si>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</si>
  <si>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</si>
  <si>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</si>
  <si>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</si>
  <si>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</si>
  <si>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</si>
  <si>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</si>
  <si>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</si>
  <si>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</si>
  <si>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</si>
  <si>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</si>
  <si>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</si>
  <si>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</si>
  <si>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</si>
  <si>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</si>
  <si>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</si>
  <si>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</si>
  <si>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</si>
  <si>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</si>
  <si>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</si>
  <si>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</si>
  <si>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</si>
  <si>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</si>
  <si>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</si>
  <si>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</si>
  <si>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</si>
  <si>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</si>
  <si>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</si>
  <si>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</si>
  <si>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</si>
  <si>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</si>
  <si>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</si>
  <si>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</si>
  <si>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</si>
  <si>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</si>
  <si>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</si>
  <si>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</si>
  <si>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</si>
  <si>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</si>
  <si>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</si>
  <si>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</si>
  <si>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</si>
  <si>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</si>
  <si>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</si>
  <si>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</si>
  <si>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</si>
  <si>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</si>
  <si>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</si>
  <si>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</si>
  <si>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</si>
  <si>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</si>
  <si>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</si>
  <si>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</si>
  <si>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</si>
  <si>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</si>
  <si>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</si>
  <si>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</si>
  <si>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</si>
  <si>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</si>
  <si>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</si>
  <si>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</si>
  <si>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</si>
  <si>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</si>
  <si>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</si>
  <si>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</si>
  <si>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</si>
  <si>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</si>
  <si>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</si>
  <si>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</si>
  <si>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</si>
  <si>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</si>
  <si>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</si>
  <si>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</si>
  <si>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</si>
  <si>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</si>
  <si>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</si>
  <si>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</si>
  <si>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</si>
  <si>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</si>
  <si>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</si>
  <si>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</si>
  <si>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</si>
  <si>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</si>
  <si>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</si>
  <si>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</si>
  <si>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</si>
  <si>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</si>
  <si>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</si>
  <si>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</si>
  <si>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</si>
  <si>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</si>
  <si>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</si>
  <si>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</si>
  <si>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</si>
  <si>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</si>
  <si>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</si>
  <si>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</si>
  <si>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</si>
  <si>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</si>
  <si>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</si>
  <si>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</si>
  <si>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</si>
  <si>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</si>
  <si>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</si>
  <si>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</si>
  <si>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</si>
  <si>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</si>
  <si>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</si>
  <si>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</si>
  <si>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</si>
  <si>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</si>
  <si>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</si>
  <si>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</si>
  <si>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</si>
  <si>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</si>
  <si>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</si>
  <si>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</si>
  <si>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</si>
  <si>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</si>
  <si>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</si>
  <si>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</si>
  <si>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</si>
  <si>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</si>
  <si>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</si>
  <si>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</si>
  <si>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</si>
  <si>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</si>
  <si>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</si>
  <si>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</si>
  <si>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</si>
  <si>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</si>
  <si>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</si>
  <si>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</si>
  <si>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</si>
  <si>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</si>
  <si>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</si>
  <si>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</si>
  <si>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</si>
  <si>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</si>
  <si>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</si>
  <si>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</si>
  <si>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</si>
  <si>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</si>
  <si>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</si>
  <si>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</si>
  <si>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</si>
  <si>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</si>
  <si>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</si>
  <si>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</si>
  <si>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</si>
  <si>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</si>
  <si>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</si>
  <si>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</si>
  <si>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</si>
  <si>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</si>
  <si>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</si>
  <si>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</si>
  <si>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</si>
  <si>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</si>
  <si>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</si>
  <si>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</si>
  <si>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</si>
  <si>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</si>
  <si>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</si>
  <si>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</si>
  <si>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</si>
  <si>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</si>
  <si>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</si>
  <si>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</si>
  <si>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</si>
  <si>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</si>
  <si>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</si>
  <si>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</si>
  <si>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</si>
  <si>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</si>
  <si>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</si>
  <si>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</si>
  <si>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</si>
  <si>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</si>
  <si>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</si>
  <si>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</si>
  <si>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</si>
  <si>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</si>
  <si>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</si>
  <si>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</si>
  <si>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</si>
  <si>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</si>
  <si>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</si>
  <si>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</si>
  <si>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</si>
  <si>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</si>
  <si>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</si>
  <si>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</si>
  <si>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</si>
  <si>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</si>
  <si>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</si>
  <si>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</si>
  <si>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</si>
  <si>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</si>
  <si>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</si>
  <si>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</si>
  <si>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</si>
  <si>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</si>
  <si>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</si>
  <si>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</si>
  <si>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</si>
  <si>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</si>
  <si>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</si>
  <si>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</si>
  <si>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</si>
  <si>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</si>
  <si>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</si>
  <si>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</si>
  <si>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</si>
  <si>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</si>
  <si>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</si>
  <si>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</si>
  <si>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</si>
  <si>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</si>
  <si>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</si>
  <si>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</si>
  <si>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</si>
  <si>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</si>
  <si>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</si>
  <si>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</si>
  <si>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</si>
  <si>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</si>
  <si>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</si>
  <si>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</si>
  <si>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</si>
  <si>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</si>
  <si>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</si>
  <si>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</si>
  <si>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</si>
  <si>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</si>
  <si>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</si>
  <si>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</si>
  <si>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</si>
  <si>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</si>
  <si>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</si>
  <si>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</si>
  <si>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</si>
  <si>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</si>
  <si>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</si>
  <si>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</si>
  <si>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</si>
  <si>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</si>
  <si>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</si>
  <si>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</si>
  <si>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</si>
  <si>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</si>
  <si>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</si>
  <si>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</si>
  <si>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</si>
  <si>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</si>
  <si>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</si>
  <si>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</si>
  <si>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</si>
  <si>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</si>
  <si>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</si>
  <si>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</si>
  <si>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</si>
  <si>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</si>
  <si>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</si>
  <si>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</si>
  <si>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</si>
  <si>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</si>
  <si>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</si>
  <si>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</si>
  <si>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</si>
  <si>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</si>
  <si>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</si>
  <si>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</si>
  <si>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</si>
  <si>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</si>
  <si>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</si>
  <si>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</si>
  <si>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</si>
  <si>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</si>
  <si>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</si>
  <si>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</si>
  <si>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</si>
  <si>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</si>
  <si>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</si>
  <si>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</si>
  <si>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</si>
  <si>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</si>
  <si>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</si>
  <si>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</si>
  <si>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</si>
  <si>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</si>
  <si>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</si>
  <si>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</si>
  <si>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</si>
  <si>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</si>
  <si>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</si>
  <si>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</si>
  <si>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</si>
  <si>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</si>
  <si>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</si>
  <si>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</si>
  <si>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</si>
  <si>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</si>
  <si>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</si>
  <si>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</si>
  <si>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</si>
  <si>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</si>
  <si>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</si>
  <si>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</si>
  <si>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</si>
  <si>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</si>
  <si>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</si>
  <si>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</si>
  <si>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</si>
  <si>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</si>
  <si>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</si>
  <si>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</si>
  <si>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</si>
  <si>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</si>
  <si>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</si>
  <si>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</si>
  <si>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</si>
  <si>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</si>
  <si>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</si>
  <si>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</si>
  <si>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</si>
  <si>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</si>
  <si>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</si>
  <si>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</si>
  <si>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</si>
  <si>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</si>
  <si>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</si>
  <si>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</si>
  <si>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</si>
  <si>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</si>
  <si>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</si>
  <si>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</si>
  <si>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</si>
  <si>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</si>
  <si>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</si>
  <si>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</si>
  <si>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</si>
  <si>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</si>
  <si>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</si>
  <si>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</si>
  <si>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</si>
  <si>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</si>
  <si>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</si>
  <si>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</si>
  <si>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</si>
  <si>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</si>
  <si>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</si>
  <si>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</si>
  <si>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</si>
  <si>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</si>
  <si>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</si>
  <si>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</si>
  <si>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</si>
  <si>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</si>
  <si>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</si>
  <si>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</si>
  <si>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</si>
  <si>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</si>
  <si>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</si>
  <si>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</si>
  <si>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</si>
  <si>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</si>
  <si>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</si>
  <si>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</si>
  <si>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</si>
  <si>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</si>
  <si>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</si>
  <si>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</si>
  <si>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</si>
  <si>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</si>
  <si>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</si>
  <si>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</si>
  <si>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</si>
  <si>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</si>
  <si>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</si>
  <si>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</si>
  <si>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</si>
  <si>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</si>
  <si>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</si>
  <si>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</si>
  <si>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</si>
  <si>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</si>
  <si>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</si>
  <si>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</si>
  <si>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</si>
  <si>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</si>
  <si>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</si>
  <si>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</si>
  <si>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</si>
  <si>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</si>
  <si>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</si>
  <si>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</si>
  <si>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</si>
  <si>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</si>
  <si>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</si>
  <si>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</si>
  <si>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</si>
  <si>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</si>
  <si>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</si>
  <si>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</si>
  <si>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</si>
  <si>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</si>
  <si>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</si>
  <si>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</si>
  <si>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</si>
  <si>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</si>
  <si>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</si>
  <si>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</si>
  <si>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</si>
  <si>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</si>
  <si>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</si>
  <si>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</si>
  <si>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</si>
  <si>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</si>
  <si>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</si>
  <si>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</si>
  <si>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</si>
  <si>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</si>
  <si>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</si>
  <si>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</si>
  <si>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</si>
  <si>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</si>
  <si>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</si>
  <si>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</si>
  <si>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</si>
  <si>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</si>
  <si>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</si>
  <si>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</si>
  <si>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</si>
  <si>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</si>
  <si>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</si>
  <si>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</si>
  <si>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</si>
  <si>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</si>
  <si>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</si>
  <si>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</si>
  <si>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</si>
  <si>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</si>
  <si>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</si>
  <si>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</si>
  <si>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</si>
  <si>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</si>
  <si>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</si>
  <si>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</si>
  <si>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</si>
  <si>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</si>
  <si>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</si>
  <si>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</si>
  <si>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</si>
  <si>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</si>
  <si>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</si>
  <si>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</si>
  <si>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</si>
  <si>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</si>
  <si>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</si>
  <si>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</si>
  <si>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</si>
  <si>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</si>
  <si>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</si>
  <si>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</si>
  <si>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</si>
  <si>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</si>
  <si>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</si>
  <si>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</si>
  <si>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</si>
  <si>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</si>
  <si>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</si>
  <si>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</si>
  <si>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</si>
  <si>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</si>
  <si>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</si>
  <si>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</si>
  <si>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</si>
  <si>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</si>
  <si>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</si>
  <si>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</si>
  <si>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</si>
  <si>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</si>
  <si>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</si>
  <si>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</si>
  <si>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</si>
  <si>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</si>
  <si>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</si>
  <si>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</si>
  <si>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</si>
  <si>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</si>
  <si>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</si>
  <si>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</si>
  <si>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</si>
  <si>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</si>
  <si>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</si>
  <si>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</si>
  <si>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</si>
  <si>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</si>
  <si>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</si>
  <si>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</si>
  <si>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</si>
  <si>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</si>
  <si>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</si>
  <si>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</si>
  <si>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</si>
  <si>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</si>
  <si>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</si>
  <si>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</si>
  <si>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</si>
  <si>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</si>
  <si>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</si>
  <si>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</si>
  <si>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</si>
  <si>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</si>
  <si>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</si>
  <si>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</si>
  <si>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</si>
  <si>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</si>
  <si>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</si>
  <si>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</si>
  <si>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</si>
  <si>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</si>
  <si>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</si>
  <si>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</si>
  <si>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</si>
  <si>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</si>
  <si>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</si>
  <si>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</si>
  <si>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</si>
  <si>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</si>
  <si>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</si>
  <si>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</si>
  <si>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</si>
  <si>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</si>
  <si>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</si>
  <si>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</si>
  <si>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</si>
  <si>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</si>
  <si>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</si>
  <si>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</si>
  <si>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</si>
  <si>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</si>
  <si>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</si>
  <si>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</si>
  <si>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</si>
  <si>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</si>
  <si>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</si>
  <si>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</si>
  <si>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</si>
  <si>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</si>
  <si>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</si>
  <si>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</si>
  <si>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</si>
  <si>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</si>
  <si>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</si>
  <si>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</si>
  <si>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</si>
  <si>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</si>
  <si>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</si>
  <si>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</si>
  <si>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</si>
  <si>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</si>
  <si>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</si>
  <si>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</si>
  <si>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</si>
  <si>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</si>
  <si>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</si>
  <si>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</si>
  <si>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</si>
  <si>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</si>
  <si>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</si>
  <si>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</si>
  <si>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</si>
  <si>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</si>
  <si>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</si>
  <si>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</si>
  <si>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</si>
  <si>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</si>
  <si>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</si>
  <si>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</si>
  <si>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</si>
  <si>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</si>
  <si>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</si>
  <si>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</si>
  <si>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</si>
  <si>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</si>
  <si>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</si>
  <si>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</si>
  <si>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</si>
  <si>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</si>
  <si>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</si>
  <si>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</si>
  <si>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</si>
  <si>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</si>
  <si>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</si>
  <si>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</si>
  <si>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</si>
  <si>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</si>
  <si>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</si>
  <si>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</si>
  <si>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</si>
  <si>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</si>
  <si>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</si>
  <si>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</si>
  <si>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</si>
  <si>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</si>
  <si>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</si>
  <si>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</si>
  <si>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</si>
  <si>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</si>
  <si>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</si>
  <si>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</si>
  <si>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</si>
  <si>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</si>
  <si>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</si>
  <si>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</si>
  <si>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</si>
  <si>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</si>
  <si>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</si>
  <si>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</si>
  <si>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</si>
  <si>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</si>
  <si>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</si>
  <si>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</si>
  <si>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</si>
  <si>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</si>
  <si>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</si>
  <si>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</si>
  <si>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</si>
  <si>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</si>
  <si>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</si>
  <si>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</si>
  <si>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</si>
  <si>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</si>
  <si>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</si>
  <si>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</si>
  <si>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</si>
  <si>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</si>
  <si>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</si>
  <si>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</si>
  <si>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</si>
  <si>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</si>
  <si>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</si>
  <si>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</si>
  <si>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</si>
  <si>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</si>
  <si>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</si>
  <si>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</si>
  <si>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</si>
  <si>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</si>
  <si>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</si>
  <si>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</si>
  <si>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</si>
  <si>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</si>
  <si>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</si>
  <si>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</si>
  <si>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</si>
  <si>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</si>
  <si>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</si>
  <si>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</si>
  <si>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</si>
  <si>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</si>
  <si>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</si>
  <si>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</si>
  <si>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</si>
  <si>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</si>
  <si>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</si>
  <si>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</si>
  <si>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</si>
  <si>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</si>
  <si>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</si>
  <si>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</si>
  <si>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</si>
  <si>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</si>
  <si>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</si>
  <si>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</si>
  <si>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</si>
  <si>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</si>
  <si>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</si>
  <si>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</si>
  <si>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</si>
  <si>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</si>
  <si>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</si>
  <si>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</si>
  <si>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</si>
  <si>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</si>
  <si>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</si>
  <si>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</si>
  <si>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</si>
  <si>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</si>
  <si>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</si>
  <si>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</si>
  <si>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</si>
  <si>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</si>
  <si>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</si>
  <si>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</si>
  <si>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</si>
  <si>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</si>
  <si>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</si>
  <si>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</si>
  <si>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</si>
  <si>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</si>
  <si>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</si>
  <si>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</si>
  <si>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</si>
  <si>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</si>
  <si>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</si>
  <si>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</si>
  <si>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</si>
  <si>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</si>
  <si>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</si>
  <si>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</si>
  <si>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</si>
  <si>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</si>
  <si>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</si>
  <si>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</si>
  <si>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</si>
  <si>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</si>
  <si>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</si>
  <si>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</si>
  <si>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</si>
  <si>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</si>
  <si>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</si>
  <si>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</si>
  <si>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</si>
  <si>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</si>
  <si>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</si>
  <si>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</si>
  <si>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</si>
  <si>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</si>
  <si>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</si>
  <si>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</si>
  <si>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</si>
  <si>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</si>
  <si>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</si>
  <si>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</si>
  <si>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</si>
  <si>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</si>
  <si>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</si>
  <si>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</si>
  <si>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</si>
  <si>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</si>
  <si>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</si>
  <si>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</si>
  <si>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</si>
  <si>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</si>
  <si>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</si>
  <si>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</si>
  <si>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</si>
  <si>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</si>
  <si>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</si>
  <si>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</si>
  <si>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</si>
  <si>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</si>
  <si>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</si>
  <si>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</si>
  <si>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</si>
  <si>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</si>
  <si>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</si>
  <si>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</si>
  <si>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</si>
  <si>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</si>
  <si>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</si>
  <si>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</si>
  <si>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</si>
  <si>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</si>
  <si>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</si>
  <si>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</si>
  <si>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</si>
  <si>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</si>
  <si>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</si>
  <si>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</si>
  <si>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</si>
  <si>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</si>
  <si>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</si>
  <si>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</si>
  <si>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</si>
  <si>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</si>
  <si>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</si>
  <si>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</si>
  <si>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</si>
  <si>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</si>
  <si>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</si>
  <si>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</si>
  <si>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</si>
  <si>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</si>
  <si>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</si>
  <si>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</si>
  <si>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</si>
  <si>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</si>
  <si>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</si>
  <si>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</si>
  <si>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</si>
  <si>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</si>
  <si>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</si>
  <si>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</si>
  <si>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</si>
  <si>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</si>
  <si>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</si>
  <si>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</si>
  <si>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</si>
  <si>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</si>
  <si>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</si>
  <si>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</si>
  <si>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</si>
  <si>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</si>
  <si>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</si>
  <si>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</si>
  <si>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</si>
  <si>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</si>
  <si>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</si>
  <si>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</si>
  <si>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</si>
  <si>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</si>
  <si>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</si>
  <si>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</si>
  <si>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</si>
  <si>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</si>
  <si>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</si>
  <si>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</si>
  <si>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</si>
  <si>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</si>
  <si>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</si>
  <si>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</si>
  <si>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</si>
  <si>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</si>
  <si>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</si>
  <si>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</si>
  <si>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</si>
  <si>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</si>
  <si>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</si>
  <si>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</si>
  <si>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</si>
  <si>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</si>
  <si>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</si>
  <si>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</si>
  <si>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</si>
  <si>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</si>
  <si>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</si>
  <si>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</si>
  <si>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</si>
  <si>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</si>
  <si>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</si>
  <si>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</si>
  <si>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</si>
  <si>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</si>
  <si>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</si>
  <si>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</si>
  <si>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</si>
  <si>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</si>
  <si>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</si>
  <si>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</si>
  <si>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</si>
  <si>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</si>
  <si>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</si>
  <si>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</si>
  <si>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</si>
  <si>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</si>
  <si>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</si>
  <si>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</si>
  <si>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</si>
  <si>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</si>
  <si>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</si>
  <si>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</si>
  <si>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</si>
  <si>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</si>
  <si>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</si>
  <si>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</si>
  <si>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</si>
  <si>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</si>
  <si>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</si>
  <si>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</si>
  <si>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</si>
  <si>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</si>
  <si>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</si>
  <si>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</si>
  <si>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</si>
  <si>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</si>
  <si>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</si>
  <si>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</si>
  <si>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</si>
  <si>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</si>
  <si>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</si>
  <si>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</si>
  <si>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</si>
  <si>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</si>
  <si>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</si>
  <si>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</si>
  <si>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</si>
  <si>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</si>
  <si>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</si>
  <si>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</si>
  <si>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</si>
  <si>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</si>
  <si>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</si>
  <si>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</si>
  <si>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</si>
  <si>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</si>
  <si>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</si>
  <si>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</si>
  <si>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</si>
  <si>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</si>
  <si>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</si>
  <si>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</si>
  <si>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</si>
  <si>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</si>
  <si>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</si>
  <si>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</si>
  <si>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</si>
  <si>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</si>
  <si>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</si>
  <si>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</si>
  <si>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</si>
  <si>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</si>
  <si>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</si>
  <si>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</si>
  <si>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</si>
  <si>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</si>
  <si>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</si>
  <si>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</si>
  <si>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</si>
  <si>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</si>
  <si>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</si>
  <si>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</si>
  <si>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</si>
  <si>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</si>
  <si>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</si>
  <si>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</si>
  <si>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</si>
  <si>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</si>
  <si>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</si>
  <si>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</si>
  <si>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</si>
  <si>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</si>
  <si>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</si>
  <si>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</si>
  <si>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</si>
  <si>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</si>
  <si>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</si>
  <si>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</si>
  <si>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</si>
  <si>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</si>
  <si>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</si>
  <si>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</si>
  <si>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</si>
  <si>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</si>
  <si>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</si>
  <si>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</si>
  <si>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</si>
  <si>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</si>
  <si>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</si>
  <si>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</si>
  <si>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</si>
  <si>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</si>
  <si>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</si>
  <si>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</si>
  <si>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</si>
  <si>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</si>
  <si>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</si>
  <si>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</si>
  <si>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</si>
  <si>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</si>
  <si>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</si>
  <si>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</si>
  <si>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</si>
  <si>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</si>
  <si>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</si>
  <si>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</si>
  <si>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</si>
  <si>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</si>
  <si>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</si>
  <si>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</si>
  <si>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</si>
  <si>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</si>
  <si>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</si>
  <si>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</si>
  <si>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</si>
  <si>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</si>
  <si>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</si>
  <si>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</si>
  <si>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</si>
  <si>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</si>
  <si>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</si>
  <si>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</si>
  <si>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</si>
  <si>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</si>
  <si>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</si>
  <si>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</si>
  <si>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</si>
  <si>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</si>
  <si>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</si>
  <si>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</si>
  <si>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</si>
  <si>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</si>
  <si>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</si>
  <si>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</si>
  <si>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</si>
  <si>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</si>
  <si>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</si>
  <si>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</si>
  <si>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</si>
  <si>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</si>
  <si>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</si>
  <si>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</si>
  <si>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</si>
  <si>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</si>
  <si>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</si>
  <si>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</si>
  <si>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</si>
  <si>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</si>
  <si>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</si>
  <si>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</si>
  <si>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</si>
  <si>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</si>
  <si>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</si>
  <si>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</si>
  <si>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</si>
  <si>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</si>
  <si>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</si>
  <si>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</si>
  <si>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</si>
  <si>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</si>
  <si>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</si>
  <si>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</si>
  <si>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</si>
  <si>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</si>
  <si>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</si>
  <si>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</si>
  <si>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</si>
  <si>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</si>
  <si>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</si>
  <si>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</si>
  <si>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</si>
  <si>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</si>
  <si>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</si>
  <si>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</si>
  <si>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</si>
  <si>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</si>
  <si>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</si>
  <si>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</si>
  <si>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</si>
  <si>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</si>
  <si>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</si>
  <si>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</si>
  <si>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</si>
  <si>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</si>
  <si>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</si>
  <si>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</si>
  <si>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</si>
  <si>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</si>
  <si>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</si>
  <si>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</si>
  <si>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</si>
  <si>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</si>
  <si>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</si>
  <si>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</si>
  <si>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</si>
  <si>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</si>
  <si>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</si>
  <si>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</si>
  <si>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</si>
  <si>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</si>
  <si>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</si>
  <si>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</si>
  <si>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</si>
  <si>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</si>
  <si>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</si>
  <si>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</si>
  <si>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</si>
  <si>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</si>
  <si>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</si>
  <si>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</si>
  <si>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</si>
  <si>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</si>
  <si>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</si>
  <si>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</si>
  <si>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</si>
  <si>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</si>
  <si>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</si>
  <si>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</si>
  <si>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</si>
  <si>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</si>
  <si>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</si>
  <si>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</si>
  <si>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</si>
  <si>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</si>
  <si>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</si>
  <si>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</si>
  <si>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</si>
  <si>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</si>
  <si>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</si>
  <si>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</si>
  <si>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</si>
  <si>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</si>
  <si>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</si>
  <si>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</si>
  <si>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</si>
  <si>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</si>
  <si>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</si>
  <si>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</si>
  <si>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</si>
  <si>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</si>
  <si>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</si>
  <si>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</si>
  <si>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</si>
  <si>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</si>
  <si>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</si>
  <si>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</si>
  <si>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</si>
  <si>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</si>
  <si>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</si>
  <si>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</si>
  <si>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</si>
  <si>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</si>
  <si>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</si>
  <si>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</si>
  <si>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</si>
  <si>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</si>
  <si>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</si>
  <si>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</si>
  <si>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</si>
  <si>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</si>
  <si>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</si>
  <si>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</si>
  <si>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</si>
  <si>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</si>
  <si>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</si>
  <si>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</si>
  <si>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</si>
  <si>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</si>
  <si>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</si>
  <si>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</si>
  <si>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</si>
  <si>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</si>
  <si>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</si>
  <si>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</si>
  <si>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</si>
  <si>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</si>
  <si>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</si>
  <si>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</si>
  <si>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</si>
  <si>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</si>
  <si>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</si>
  <si>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</si>
  <si>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</si>
  <si>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</si>
  <si>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</si>
  <si>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</si>
  <si>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</si>
  <si>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</si>
  <si>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</si>
  <si>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</si>
  <si>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</si>
  <si>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</si>
  <si>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</si>
  <si>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</si>
  <si>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</si>
  <si>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</si>
  <si>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</si>
  <si>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</si>
  <si>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</si>
  <si>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</si>
  <si>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</si>
  <si>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</si>
  <si>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</si>
  <si>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</si>
  <si>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</si>
  <si>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</si>
  <si>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</si>
  <si>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</si>
  <si>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</si>
  <si>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</si>
  <si>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</si>
  <si>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</si>
  <si>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</si>
  <si>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</si>
  <si>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</si>
  <si>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</si>
  <si>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</si>
  <si>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</si>
  <si>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</si>
  <si>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</si>
  <si>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</si>
  <si>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</si>
  <si>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</si>
  <si>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</si>
  <si>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</si>
  <si>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</si>
  <si>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</si>
  <si>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</si>
  <si>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</si>
  <si>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</si>
  <si>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</si>
  <si>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</si>
  <si>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</si>
  <si>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</si>
  <si>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</si>
  <si>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</si>
  <si>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</si>
  <si>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</si>
  <si>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</si>
  <si>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</si>
  <si>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</si>
  <si>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</si>
  <si>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</si>
  <si>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</si>
  <si>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</si>
  <si>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</si>
  <si>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</si>
  <si>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</si>
  <si>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</si>
  <si>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</si>
  <si>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</si>
  <si>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</si>
  <si>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</si>
  <si>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</si>
  <si>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</si>
  <si>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</si>
  <si>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</si>
  <si>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</si>
  <si>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</si>
  <si>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</si>
  <si>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</si>
  <si>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</si>
  <si>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</si>
  <si>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</si>
  <si>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</si>
  <si>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</si>
  <si>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</si>
  <si>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</si>
  <si>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</si>
  <si>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</si>
  <si>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</si>
  <si>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</si>
  <si>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</si>
  <si>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</si>
  <si>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</si>
  <si>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</si>
  <si>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</si>
  <si>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</si>
  <si>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</si>
  <si>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</si>
  <si>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</si>
  <si>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</si>
  <si>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</si>
  <si>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</si>
  <si>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</si>
  <si>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</si>
  <si>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</si>
  <si>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</si>
  <si>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</si>
  <si>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</si>
  <si>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</si>
  <si>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</si>
  <si>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</si>
  <si>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</si>
  <si>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</si>
  <si>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</si>
  <si>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</si>
  <si>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</si>
  <si>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</si>
  <si>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</si>
  <si>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</si>
  <si>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</si>
  <si>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</si>
  <si>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</si>
  <si>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</si>
  <si>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</si>
  <si>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</si>
  <si>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</si>
  <si>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</si>
  <si>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</si>
  <si>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</si>
  <si>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</si>
  <si>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</si>
  <si>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</si>
  <si>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</si>
  <si>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</si>
  <si>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</si>
  <si>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</si>
  <si>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</si>
  <si>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</si>
  <si>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</si>
  <si>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</si>
  <si>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</si>
  <si>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</si>
  <si>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</si>
  <si>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</si>
  <si>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</si>
  <si>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</si>
  <si>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</si>
  <si>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</si>
  <si>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</si>
  <si>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</si>
  <si>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</si>
  <si>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</si>
  <si>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</si>
  <si>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</si>
  <si>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</si>
  <si>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</si>
  <si>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</si>
  <si>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</si>
  <si>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</si>
  <si>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</si>
  <si>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</si>
  <si>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</si>
  <si>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</si>
  <si>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</si>
  <si>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</si>
  <si>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</si>
  <si>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</si>
  <si>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</si>
  <si>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</si>
  <si>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</si>
  <si>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</si>
  <si>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</si>
  <si>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</si>
  <si>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</si>
  <si>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</si>
  <si>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</si>
  <si>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</si>
  <si>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</si>
  <si>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</si>
  <si>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</si>
  <si>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</si>
  <si>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</si>
  <si>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</si>
  <si>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</si>
  <si>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</si>
  <si>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</si>
  <si>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</si>
  <si>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</si>
  <si>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</si>
  <si>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</si>
  <si>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</si>
  <si>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</si>
  <si>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</si>
  <si>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</si>
  <si>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</si>
  <si>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</si>
  <si>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</si>
  <si>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</si>
  <si>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</si>
  <si>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</si>
  <si>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</si>
  <si>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</si>
  <si>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</si>
  <si>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</si>
  <si>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</si>
  <si>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</si>
  <si>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</si>
  <si>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</si>
  <si>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</si>
  <si>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</si>
  <si>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</si>
  <si>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</si>
  <si>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</si>
  <si>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</si>
  <si>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</si>
  <si>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</si>
  <si>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</si>
  <si>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</si>
  <si>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</si>
  <si>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</si>
  <si>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</si>
  <si>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</si>
  <si>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</si>
  <si>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</si>
  <si>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</si>
  <si>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</si>
  <si>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</si>
  <si>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</si>
  <si>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</si>
  <si>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</si>
  <si>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</si>
  <si>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</si>
  <si>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</si>
  <si>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</si>
  <si>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</si>
  <si>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</si>
  <si>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</si>
  <si>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</si>
  <si>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</si>
  <si>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</si>
  <si>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</si>
  <si>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</si>
  <si>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</si>
  <si>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</si>
  <si>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</si>
  <si>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</si>
  <si>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</si>
  <si>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</si>
  <si>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</si>
  <si>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</si>
  <si>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</si>
  <si>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</si>
  <si>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</si>
  <si>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</si>
  <si>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</si>
  <si>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</si>
  <si>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</si>
  <si>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</si>
  <si>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</si>
  <si>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</si>
  <si>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</si>
  <si>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</si>
  <si>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</si>
  <si>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</si>
  <si>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</si>
  <si>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</si>
  <si>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</si>
  <si>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</si>
  <si>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</si>
  <si>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</si>
  <si>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</si>
  <si>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</si>
  <si>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</si>
  <si>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</si>
  <si>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</si>
  <si>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</si>
  <si>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</si>
  <si>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</si>
  <si>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</si>
  <si>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</si>
  <si>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</si>
  <si>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</si>
  <si>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</si>
  <si>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</si>
  <si>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</si>
  <si>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</si>
  <si>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</si>
  <si>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</si>
  <si>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</si>
  <si>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</si>
  <si>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</si>
  <si>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</si>
  <si>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</si>
  <si>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</si>
  <si>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</si>
  <si>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</si>
  <si>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</si>
  <si>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</si>
  <si>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</si>
  <si>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</si>
  <si>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</si>
  <si>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</si>
  <si>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</si>
  <si>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</si>
  <si>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</si>
  <si>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</si>
  <si>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</si>
  <si>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</si>
  <si>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</si>
  <si>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</si>
  <si>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</si>
  <si>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</si>
  <si>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</si>
  <si>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</si>
  <si>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</si>
  <si>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</si>
  <si>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</si>
  <si>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</si>
  <si>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</si>
  <si>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</si>
  <si>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</si>
  <si>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</si>
  <si>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</si>
  <si>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</si>
  <si>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</si>
  <si>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</si>
  <si>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</si>
  <si>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</si>
  <si>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</si>
  <si>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</si>
  <si>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</si>
  <si>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</si>
  <si>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</si>
  <si>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</si>
  <si>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</si>
  <si>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</si>
  <si>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</si>
  <si>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</si>
  <si>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</si>
  <si>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</si>
  <si>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</si>
  <si>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</si>
  <si>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</si>
  <si>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</si>
  <si>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</si>
  <si>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</si>
  <si>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</si>
  <si>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</si>
  <si>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</si>
  <si>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</si>
  <si>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</si>
  <si>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</si>
  <si>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</si>
  <si>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</si>
  <si>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</si>
  <si>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</si>
  <si>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</si>
  <si>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</si>
  <si>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</si>
  <si>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</si>
  <si>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</si>
  <si>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</si>
  <si>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</si>
  <si>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</si>
  <si>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</si>
  <si>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</si>
  <si>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</si>
  <si>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</si>
  <si>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</si>
  <si>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</si>
  <si>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</si>
  <si>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</si>
  <si>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</si>
  <si>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</si>
  <si>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</si>
  <si>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</si>
  <si>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</si>
  <si>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</si>
  <si>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</si>
  <si>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</si>
  <si>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</si>
  <si>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</si>
  <si>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</si>
  <si>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</si>
  <si>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</si>
  <si>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</si>
  <si>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</si>
  <si>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</si>
  <si>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</si>
  <si>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</si>
  <si>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</si>
  <si>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</si>
  <si>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</si>
  <si>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</si>
  <si>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</si>
  <si>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</si>
  <si>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</si>
  <si>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</si>
  <si>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</si>
  <si>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</si>
  <si>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</si>
  <si>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</si>
  <si>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</si>
  <si>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</si>
  <si>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</si>
  <si>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</si>
  <si>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</si>
  <si>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</si>
  <si>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</si>
  <si>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</si>
  <si>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</si>
  <si>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</si>
  <si>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</si>
  <si>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</si>
  <si>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</si>
  <si>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</si>
  <si>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</si>
  <si>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</si>
  <si>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</si>
  <si>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</si>
  <si>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</si>
  <si>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</si>
  <si>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</si>
  <si>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</si>
  <si>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</si>
  <si>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</si>
  <si>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</si>
  <si>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</si>
  <si>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</si>
  <si>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</si>
  <si>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</si>
  <si>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</si>
  <si>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</si>
  <si>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</si>
  <si>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</si>
  <si>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</si>
  <si>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</si>
  <si>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</si>
  <si>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</si>
  <si>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</si>
  <si>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</si>
  <si>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</si>
  <si>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</si>
  <si>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</si>
  <si>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</si>
  <si>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</si>
  <si>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</si>
  <si>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</si>
  <si>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</si>
  <si>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</si>
  <si>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</si>
  <si>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</si>
  <si>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</si>
  <si>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</si>
  <si>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</si>
  <si>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</si>
  <si>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</si>
  <si>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</si>
  <si>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</si>
  <si>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</si>
  <si>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</si>
  <si>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</si>
  <si>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</si>
  <si>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</si>
  <si>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</si>
  <si>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</si>
  <si>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</si>
  <si>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</si>
  <si>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</si>
  <si>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</si>
  <si>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</si>
  <si>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</si>
  <si>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</si>
  <si>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</si>
  <si>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</si>
  <si>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</si>
  <si>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</si>
  <si>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</si>
  <si>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</si>
  <si>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</si>
  <si>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</si>
  <si>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</si>
  <si>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</si>
  <si>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</si>
  <si>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</si>
  <si>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</si>
  <si>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</si>
  <si>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</si>
  <si>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</si>
  <si>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</si>
  <si>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</si>
  <si>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</si>
  <si>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</si>
  <si>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</si>
  <si>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</si>
  <si>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</si>
  <si>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</si>
  <si>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</si>
  <si>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</si>
  <si>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</si>
  <si>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</si>
  <si>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</si>
  <si>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</si>
  <si>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</si>
  <si>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</si>
  <si>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</si>
  <si>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</si>
  <si>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</si>
  <si>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</si>
  <si>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</si>
  <si>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</si>
  <si>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</si>
  <si>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</si>
  <si>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</si>
  <si>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</si>
  <si>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</si>
  <si>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</si>
  <si>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</si>
  <si>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</si>
  <si>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</si>
  <si>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</si>
  <si>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</si>
  <si>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</si>
  <si>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</si>
  <si>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</si>
  <si>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</si>
  <si>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</si>
  <si>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</si>
  <si>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</si>
  <si>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</si>
  <si>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</si>
  <si>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</si>
  <si>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</si>
  <si>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</si>
  <si>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</si>
  <si>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</si>
  <si>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</si>
  <si>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</si>
  <si>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</si>
  <si>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</si>
  <si>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</si>
  <si>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</si>
  <si>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</si>
  <si>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</si>
  <si>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</si>
  <si>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</si>
  <si>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</si>
  <si>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</si>
  <si>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</si>
  <si>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</si>
  <si>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</si>
  <si>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</si>
  <si>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</si>
  <si>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</si>
  <si>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</si>
  <si>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</si>
  <si>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</si>
  <si>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</si>
  <si>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</si>
  <si>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</si>
  <si>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</si>
  <si>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</si>
  <si>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</si>
  <si>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</si>
  <si>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</si>
  <si>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</si>
  <si>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</si>
  <si>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</si>
  <si>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</si>
  <si>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</si>
  <si>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</si>
  <si>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</si>
  <si>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</si>
  <si>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</si>
  <si>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</si>
  <si>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</si>
  <si>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</si>
  <si>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</si>
  <si>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</si>
  <si>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</si>
  <si>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</si>
  <si>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</si>
  <si>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</si>
  <si>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</si>
  <si>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</si>
  <si>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</si>
  <si>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</si>
  <si>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</si>
  <si>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</si>
  <si>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</si>
  <si>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</si>
  <si>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</si>
  <si>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</si>
  <si>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</si>
  <si>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</si>
  <si>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</si>
  <si>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</si>
  <si>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</si>
  <si>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</si>
  <si>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</si>
  <si>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</si>
  <si>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</si>
  <si>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</si>
  <si>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</si>
  <si>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</si>
  <si>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</si>
  <si>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</si>
  <si>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</si>
  <si>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</si>
  <si>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</si>
  <si>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</si>
  <si>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</si>
  <si>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</si>
  <si>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</si>
  <si>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</si>
  <si>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</si>
  <si>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</si>
  <si>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</si>
  <si>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</si>
  <si>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</si>
  <si>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</si>
  <si>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</si>
  <si>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</si>
  <si>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</si>
  <si>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</si>
  <si>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</si>
  <si>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</si>
  <si>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</si>
  <si>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</si>
  <si>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</si>
  <si>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</si>
  <si>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</si>
  <si>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</si>
  <si>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</si>
  <si>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</si>
  <si>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</si>
  <si>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</si>
  <si>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</si>
  <si>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</si>
  <si>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</si>
  <si>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</si>
  <si>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</si>
  <si>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</si>
  <si>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</si>
  <si>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</si>
  <si>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</si>
  <si>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</si>
  <si>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</si>
  <si>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</si>
  <si>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</si>
  <si>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</si>
  <si>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</si>
  <si>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</si>
  <si>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</si>
  <si>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</si>
  <si>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</si>
  <si>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</si>
  <si>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</si>
  <si>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</si>
  <si>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</si>
  <si>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</si>
  <si>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</si>
  <si>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</si>
  <si>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</si>
  <si>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</si>
  <si>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</si>
  <si>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</si>
  <si>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</si>
  <si>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</si>
  <si>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</si>
  <si>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</si>
  <si>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</si>
  <si>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</si>
  <si>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</si>
  <si>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</si>
  <si>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</si>
  <si>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</si>
  <si>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</si>
  <si>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</si>
  <si>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</si>
  <si>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</si>
  <si>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</si>
  <si>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</si>
  <si>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</si>
  <si>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</si>
  <si>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</si>
  <si>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</si>
  <si>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</si>
  <si>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</si>
  <si>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</si>
  <si>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</si>
  <si>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</si>
  <si>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</si>
  <si>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</si>
  <si>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</si>
  <si>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</si>
  <si>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</si>
  <si>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</si>
  <si>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</si>
  <si>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</si>
  <si>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</si>
  <si>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</si>
  <si>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</si>
  <si>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</si>
  <si>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</si>
  <si>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</si>
  <si>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</si>
  <si>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</si>
  <si>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</si>
  <si>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</si>
  <si>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</si>
  <si>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</si>
  <si>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</si>
  <si>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</si>
  <si>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</si>
  <si>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</si>
  <si>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</si>
  <si>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</si>
  <si>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</si>
  <si>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</si>
  <si>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</si>
  <si>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</si>
  <si>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</si>
  <si>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</si>
  <si>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</si>
  <si>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</si>
  <si>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</si>
  <si>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</si>
  <si>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</si>
  <si>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</si>
  <si>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</si>
  <si>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</si>
  <si>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</si>
  <si>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</si>
  <si>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</si>
  <si>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</si>
  <si>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</si>
  <si>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</si>
  <si>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</si>
  <si>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</si>
  <si>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</si>
  <si>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</si>
  <si>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</si>
  <si>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</si>
  <si>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</si>
  <si>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</si>
  <si>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</si>
  <si>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</si>
  <si>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</si>
  <si>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</si>
  <si>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</si>
  <si>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</si>
  <si>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</si>
  <si>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</si>
  <si>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</si>
  <si>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</si>
  <si>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</si>
  <si>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</si>
  <si>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</si>
  <si>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</si>
  <si>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</si>
  <si>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</si>
  <si>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</si>
  <si>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</si>
  <si>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</si>
  <si>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</si>
  <si>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</si>
  <si>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</si>
  <si>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</si>
  <si>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</si>
  <si>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</si>
  <si>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</si>
  <si>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</si>
  <si>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</si>
  <si>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</si>
  <si>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</si>
  <si>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</si>
  <si>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</si>
  <si>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</si>
  <si>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</si>
  <si>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</si>
  <si>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</si>
  <si>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</si>
  <si>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</si>
  <si>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</si>
  <si>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</si>
  <si>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</si>
  <si>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</si>
  <si>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</si>
  <si>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</si>
  <si>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</si>
  <si>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</si>
  <si>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</si>
  <si>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</si>
  <si>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</si>
  <si>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</si>
  <si>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</si>
  <si>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</si>
  <si>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</si>
  <si>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</si>
  <si>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</si>
  <si>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</si>
  <si>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</si>
  <si>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</si>
  <si>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</si>
  <si>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</si>
  <si>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</si>
  <si>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</si>
  <si>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</si>
  <si>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</si>
  <si>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</si>
  <si>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</si>
  <si>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</si>
  <si>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</si>
  <si>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</si>
  <si>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</si>
  <si>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</si>
  <si>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</si>
  <si>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</si>
  <si>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</si>
  <si>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</si>
  <si>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</si>
  <si>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</si>
  <si>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</si>
  <si>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</si>
  <si>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</si>
  <si>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</si>
  <si>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</si>
  <si>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</si>
  <si>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</si>
  <si>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</si>
  <si>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</si>
  <si>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</si>
  <si>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</si>
  <si>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</si>
  <si>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</si>
  <si>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</si>
  <si>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</si>
  <si>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</si>
  <si>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</si>
  <si>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</si>
  <si>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</si>
  <si>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</si>
  <si>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</si>
  <si>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</si>
  <si>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</si>
  <si>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</si>
  <si>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</si>
  <si>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</si>
  <si>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</si>
  <si>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</si>
  <si>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</si>
  <si>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</si>
  <si>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</si>
  <si>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</si>
  <si>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</si>
  <si>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</si>
  <si>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</si>
  <si>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</si>
  <si>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</si>
  <si>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</si>
  <si>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</si>
  <si>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</si>
  <si>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</si>
  <si>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</si>
  <si>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</si>
  <si>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</si>
  <si>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</si>
  <si>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</si>
  <si>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</si>
  <si>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</si>
  <si>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</si>
  <si>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</si>
  <si>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</si>
  <si>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</si>
  <si>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</si>
  <si>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</si>
  <si>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</si>
  <si>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</si>
  <si>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</si>
  <si>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</si>
  <si>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</si>
  <si>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</si>
  <si>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</si>
  <si>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</si>
  <si>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</si>
  <si>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</si>
  <si>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</si>
  <si>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</si>
  <si>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</si>
  <si>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</si>
  <si>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</si>
  <si>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</si>
  <si>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</si>
  <si>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</si>
  <si>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</si>
  <si>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</si>
  <si>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</si>
  <si>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</si>
  <si>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</si>
  <si>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</si>
  <si>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</si>
  <si>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</si>
  <si>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</si>
  <si>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</si>
  <si>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</si>
  <si>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</si>
  <si>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</si>
  <si>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</si>
  <si>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</si>
  <si>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</si>
  <si>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</si>
  <si>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</si>
  <si>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</si>
  <si>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</si>
  <si>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</si>
  <si>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</si>
  <si>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</si>
  <si>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</si>
  <si>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</si>
  <si>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</si>
  <si>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</si>
  <si>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</si>
  <si>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</si>
  <si>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</si>
  <si>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</si>
  <si>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</si>
  <si>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</si>
  <si>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</si>
  <si>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</si>
  <si>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</si>
  <si>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</si>
  <si>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</si>
  <si>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</si>
  <si>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</si>
  <si>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</si>
  <si>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</si>
  <si>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</si>
  <si>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</si>
  <si>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</si>
  <si>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</si>
  <si>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</si>
  <si>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</si>
  <si>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</si>
  <si>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</si>
  <si>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</si>
  <si>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</si>
  <si>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</si>
  <si>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</si>
  <si>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</si>
  <si>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</si>
  <si>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</si>
  <si>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</si>
  <si>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</si>
  <si>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</si>
  <si>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</si>
  <si>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</si>
  <si>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</si>
  <si>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</si>
  <si>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</si>
  <si>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</si>
  <si>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</si>
  <si>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</si>
  <si>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</si>
  <si>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</si>
  <si>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</si>
  <si>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</si>
  <si>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</si>
  <si>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</si>
  <si>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</si>
  <si>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</si>
  <si>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</si>
  <si>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</si>
  <si>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</si>
  <si>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</si>
  <si>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</si>
  <si>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</si>
  <si>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</si>
  <si>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</si>
  <si>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</si>
  <si>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</si>
  <si>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</si>
  <si>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</si>
  <si>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</si>
  <si>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</si>
  <si>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</si>
  <si>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</si>
  <si>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</si>
  <si>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</si>
  <si>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</si>
  <si>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</si>
  <si>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</si>
  <si>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</si>
  <si>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</si>
  <si>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</si>
  <si>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</si>
  <si>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</si>
  <si>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</si>
  <si>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</si>
  <si>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</si>
  <si>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</si>
  <si>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</si>
  <si>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</si>
  <si>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</si>
  <si>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</si>
  <si>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</si>
  <si>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</si>
  <si>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</si>
  <si>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</si>
  <si>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</si>
  <si>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</si>
  <si>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</si>
  <si>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</si>
  <si>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</si>
  <si>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</si>
  <si>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</si>
  <si>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</si>
  <si>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</si>
  <si>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</si>
  <si>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</si>
  <si>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</si>
  <si>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</si>
  <si>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</si>
  <si>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</si>
  <si>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</si>
  <si>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</si>
  <si>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</si>
  <si>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</si>
  <si>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</si>
  <si>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</si>
  <si>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</si>
  <si>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</si>
  <si>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</si>
  <si>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</si>
  <si>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</si>
  <si>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</si>
  <si>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</si>
  <si>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</si>
  <si>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</si>
  <si>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</si>
  <si>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</si>
  <si>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</si>
  <si>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</si>
  <si>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</si>
  <si>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</si>
  <si>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</si>
  <si>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</si>
  <si>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</si>
  <si>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</si>
  <si>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</si>
  <si>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</si>
  <si>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</si>
  <si>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</si>
  <si>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</si>
  <si>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</si>
  <si>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</si>
  <si>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</si>
  <si>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</si>
  <si>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</si>
  <si>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</si>
  <si>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</si>
  <si>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</si>
  <si>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</si>
  <si>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</si>
  <si>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</si>
  <si>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</si>
  <si>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</si>
  <si>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</si>
  <si>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</si>
  <si>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</si>
  <si>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</si>
  <si>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</si>
  <si>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</si>
  <si>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</si>
  <si>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</si>
  <si>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</si>
  <si>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</si>
  <si>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</si>
  <si>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</si>
  <si>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</si>
  <si>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</si>
  <si>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</si>
  <si>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</si>
  <si>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</si>
  <si>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</si>
  <si>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</si>
  <si>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</si>
  <si>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</si>
  <si>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</si>
  <si>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</si>
  <si>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</si>
  <si>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</si>
  <si>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</si>
  <si>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</si>
  <si>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</si>
  <si>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</si>
  <si>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</si>
  <si>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</si>
  <si>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</si>
  <si>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</si>
  <si>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</si>
  <si>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</si>
  <si>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</si>
  <si>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</si>
  <si>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</si>
  <si>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</si>
  <si>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</si>
  <si>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</si>
  <si>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</si>
  <si>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</si>
  <si>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</si>
  <si>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</si>
  <si>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</si>
  <si>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</si>
  <si>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</si>
  <si>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</si>
  <si>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</si>
  <si>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</si>
  <si>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</si>
  <si>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</si>
  <si>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</si>
  <si>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</si>
  <si>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</si>
  <si>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</si>
  <si>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</si>
  <si>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</si>
  <si>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</si>
  <si>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</si>
  <si>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</si>
  <si>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</si>
  <si>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</si>
  <si>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</si>
  <si>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</si>
  <si>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</si>
  <si>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</si>
  <si>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</si>
  <si>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</si>
  <si>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</si>
  <si>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</si>
  <si>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</si>
  <si>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</si>
  <si>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</si>
  <si>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</si>
  <si>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</si>
  <si>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</si>
  <si>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</si>
  <si>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</si>
  <si>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</si>
  <si>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</si>
  <si>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</si>
  <si>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</si>
  <si>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</si>
  <si>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</si>
  <si>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</si>
  <si>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</si>
  <si>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</si>
  <si>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</si>
  <si>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</si>
  <si>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</si>
  <si>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</si>
  <si>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</si>
  <si>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</si>
  <si>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</si>
  <si>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</si>
  <si>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</si>
  <si>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</si>
  <si>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</si>
  <si>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</si>
  <si>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</si>
  <si>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</si>
  <si>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</si>
  <si>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</si>
  <si>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</si>
  <si>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</si>
  <si>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</si>
  <si>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</si>
  <si>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</si>
  <si>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</si>
  <si>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</si>
  <si>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</si>
  <si>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</si>
  <si>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</si>
  <si>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</si>
  <si>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</si>
  <si>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</si>
  <si>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</si>
  <si>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</si>
  <si>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</si>
  <si>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</si>
  <si>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</si>
  <si>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</si>
  <si>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</si>
  <si>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</si>
  <si>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</si>
  <si>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</si>
  <si>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</si>
  <si>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</si>
  <si>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</si>
  <si>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</si>
  <si>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</si>
  <si>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</si>
  <si>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</si>
  <si>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</si>
  <si>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</si>
  <si>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</si>
  <si>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</si>
  <si>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</si>
  <si>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</si>
  <si>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</si>
  <si>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</si>
  <si>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</si>
  <si>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</si>
  <si>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</si>
  <si>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</si>
  <si>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</si>
  <si>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</si>
  <si>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</si>
  <si>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</si>
  <si>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</si>
  <si>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</si>
  <si>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</si>
  <si>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</si>
  <si>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</si>
  <si>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</si>
  <si>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</si>
  <si>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</si>
  <si>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</si>
  <si>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</si>
  <si>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</si>
  <si>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</si>
  <si>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</si>
  <si>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</si>
  <si>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</si>
  <si>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</si>
  <si>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</si>
  <si>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</si>
  <si>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</si>
  <si>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</si>
  <si>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</si>
  <si>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</si>
  <si>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</si>
  <si>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</si>
  <si>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</si>
  <si>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</si>
  <si>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</si>
  <si>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</si>
  <si>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</si>
  <si>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</si>
  <si>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</si>
  <si>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</si>
  <si>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</si>
  <si>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</si>
  <si>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</si>
  <si>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</si>
  <si>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</si>
  <si>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</si>
  <si>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</si>
  <si>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</si>
  <si>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</si>
  <si>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</si>
  <si>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</si>
  <si>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</si>
  <si>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</si>
  <si>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</si>
  <si>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</si>
  <si>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</si>
  <si>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</si>
  <si>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</si>
  <si>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</si>
  <si>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</si>
  <si>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</si>
  <si>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</si>
  <si>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</si>
  <si>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</si>
  <si>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</si>
  <si>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</si>
  <si>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</si>
  <si>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</si>
  <si>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</si>
  <si>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</si>
  <si>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</si>
  <si>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</si>
  <si>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</si>
  <si>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</si>
  <si>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</si>
  <si>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</si>
  <si>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</si>
  <si>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</si>
  <si>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</si>
  <si>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</si>
  <si>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</si>
  <si>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</si>
  <si>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</si>
  <si>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</si>
  <si>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</si>
  <si>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</si>
  <si>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</si>
  <si>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</si>
  <si>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</si>
  <si>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</si>
  <si>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</si>
  <si>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</si>
  <si>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</si>
  <si>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</si>
  <si>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</si>
  <si>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</si>
  <si>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</si>
  <si>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</si>
  <si>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</si>
  <si>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</si>
  <si>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</si>
  <si>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</si>
  <si>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</si>
  <si>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</si>
  <si>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</si>
  <si>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</si>
  <si>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</si>
  <si>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</si>
  <si>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</si>
  <si>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</si>
  <si>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</si>
  <si>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</si>
  <si>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</si>
  <si>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</si>
  <si>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</si>
  <si>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</si>
  <si>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</si>
  <si>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</si>
  <si>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</si>
  <si>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</si>
  <si>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</si>
  <si>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</si>
  <si>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</si>
  <si>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</si>
  <si>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</si>
  <si>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</si>
  <si>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</si>
  <si>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</si>
  <si>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</si>
  <si>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</si>
  <si>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</si>
  <si>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</si>
  <si>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</si>
  <si>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</si>
  <si>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</si>
  <si>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</si>
  <si>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</si>
  <si>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</si>
  <si>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</si>
  <si>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</si>
  <si>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</si>
  <si>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</si>
  <si>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</si>
  <si>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</si>
  <si>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</si>
  <si>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</si>
  <si>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</si>
  <si>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</si>
  <si>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</si>
  <si>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</si>
  <si>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</si>
  <si>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</si>
  <si>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</si>
  <si>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</si>
  <si>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</si>
  <si>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</si>
  <si>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</si>
  <si>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</si>
  <si>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</si>
  <si>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</si>
  <si>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</si>
  <si>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</si>
  <si>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</si>
  <si>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</si>
  <si>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</si>
  <si>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</si>
  <si>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</si>
  <si>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</si>
  <si>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</si>
  <si>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</si>
  <si>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</si>
  <si>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</si>
  <si>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</si>
  <si>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</si>
  <si>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</si>
  <si>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</si>
  <si>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</si>
  <si>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</si>
  <si>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</si>
  <si>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</si>
  <si>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</si>
  <si>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</si>
  <si>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</si>
  <si>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</si>
  <si>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</si>
  <si>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</si>
  <si>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</si>
  <si>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</si>
  <si>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</si>
  <si>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</si>
  <si>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</si>
  <si>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</si>
  <si>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</si>
  <si>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</si>
  <si>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</si>
  <si>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</si>
  <si>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</si>
  <si>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</si>
  <si>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</si>
  <si>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</si>
  <si>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</si>
  <si>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</si>
  <si>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</si>
  <si>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</si>
  <si>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</si>
  <si>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</si>
  <si>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</si>
  <si>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</si>
  <si>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</si>
  <si>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</si>
  <si>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</si>
  <si>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</si>
  <si>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</si>
  <si>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</si>
  <si>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</si>
  <si>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</si>
  <si>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</si>
  <si>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</si>
  <si>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</si>
  <si>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</si>
  <si>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</si>
  <si>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</si>
  <si>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</si>
  <si>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</si>
  <si>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</si>
  <si>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</si>
  <si>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</si>
  <si>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</si>
  <si>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</si>
  <si>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</si>
  <si>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</si>
  <si>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</si>
  <si>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</si>
  <si>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</si>
  <si>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</si>
  <si>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</si>
  <si>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</si>
  <si>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</si>
  <si>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</si>
  <si>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</si>
  <si>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</si>
  <si>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</si>
  <si>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</si>
  <si>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</si>
  <si>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</si>
  <si>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</si>
  <si>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</si>
  <si>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</si>
  <si>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</si>
  <si>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</si>
  <si>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</si>
  <si>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</si>
  <si>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</si>
  <si>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</si>
  <si>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</si>
  <si>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</si>
  <si>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</si>
  <si>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</si>
  <si>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</si>
  <si>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</si>
  <si>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</si>
  <si>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</si>
  <si>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</si>
  <si>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</si>
  <si>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</si>
  <si>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</si>
  <si>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</si>
  <si>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</si>
  <si>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</si>
  <si>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</si>
  <si>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</si>
  <si>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</si>
  <si>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</si>
  <si>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</si>
  <si>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</si>
  <si>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</si>
  <si>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</si>
  <si>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</si>
  <si>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</si>
  <si>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</si>
  <si>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</si>
  <si>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</si>
  <si>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</si>
  <si>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</si>
  <si>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</si>
  <si>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</si>
  <si>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</si>
  <si>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</si>
  <si>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</si>
  <si>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</si>
  <si>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</si>
  <si>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</si>
  <si>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</si>
  <si>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</si>
  <si>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</si>
  <si>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</si>
  <si>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</si>
  <si>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</si>
  <si>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</si>
  <si>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</si>
  <si>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</si>
  <si>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</si>
  <si>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</si>
  <si>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</si>
  <si>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</si>
  <si>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</si>
  <si>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</si>
  <si>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</si>
  <si>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</si>
  <si>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</si>
  <si>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</si>
  <si>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</si>
  <si>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</si>
  <si>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</si>
  <si>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</si>
  <si>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</si>
  <si>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</si>
  <si>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</si>
  <si>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</si>
  <si>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</si>
  <si>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</si>
  <si>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</si>
  <si>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</si>
  <si>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</si>
  <si>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</si>
  <si>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</si>
  <si>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</si>
  <si>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</si>
  <si>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</si>
  <si>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</si>
  <si>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</si>
  <si>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</si>
  <si>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</si>
  <si>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</si>
  <si>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</si>
  <si>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</si>
  <si>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</si>
  <si>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</si>
  <si>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</si>
  <si>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</si>
  <si>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</si>
  <si>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</si>
  <si>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</si>
  <si>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</si>
  <si>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</si>
  <si>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</si>
  <si>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</si>
  <si>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</si>
  <si>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</si>
  <si>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</si>
  <si>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</si>
  <si>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</si>
  <si>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</si>
  <si>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</si>
  <si>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</si>
  <si>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</si>
  <si>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</si>
  <si>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</si>
  <si>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</si>
  <si>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</si>
  <si>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</si>
  <si>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</si>
  <si>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</si>
  <si>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</si>
  <si>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</si>
  <si>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</si>
  <si>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</si>
  <si>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</si>
  <si>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</si>
  <si>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</si>
  <si>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</si>
  <si>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</si>
  <si>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</si>
  <si>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</si>
  <si>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</si>
  <si>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</si>
  <si>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</si>
  <si>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</si>
  <si>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</si>
  <si>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</si>
  <si>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</si>
  <si>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</si>
  <si>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</si>
  <si>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</si>
  <si>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</si>
  <si>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</si>
  <si>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</si>
  <si>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</si>
  <si>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</si>
  <si>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</si>
  <si>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</si>
  <si>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</si>
  <si>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</si>
  <si>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</si>
  <si>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</si>
  <si>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</si>
  <si>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</si>
  <si>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</si>
  <si>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</si>
  <si>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</si>
  <si>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</si>
  <si>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</si>
  <si>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</si>
  <si>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</si>
  <si>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</si>
  <si>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</si>
  <si>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</si>
  <si>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</si>
  <si>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</si>
  <si>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</si>
  <si>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</si>
  <si>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</si>
  <si>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</si>
  <si>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</si>
  <si>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</si>
  <si>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</si>
  <si>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</si>
  <si>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</si>
  <si>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</si>
  <si>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</si>
  <si>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</si>
  <si>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</si>
  <si>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</si>
  <si>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</si>
  <si>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</si>
  <si>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</si>
  <si>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</si>
  <si>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</si>
  <si>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</si>
  <si>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</si>
  <si>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</si>
  <si>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</si>
  <si>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</si>
  <si>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</si>
  <si>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</si>
  <si>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</si>
  <si>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</si>
  <si>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</si>
  <si>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</si>
  <si>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</si>
  <si>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</si>
  <si>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</si>
  <si>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</si>
  <si>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</si>
  <si>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</si>
  <si>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</si>
  <si>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</si>
  <si>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</si>
  <si>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</si>
  <si>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</si>
  <si>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</si>
  <si>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</si>
  <si>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</si>
  <si>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</si>
  <si>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</si>
  <si>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</si>
  <si>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</si>
  <si>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</si>
  <si>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</si>
  <si>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</si>
  <si>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</si>
  <si>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</si>
  <si>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</si>
  <si>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</si>
  <si>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</si>
  <si>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</si>
  <si>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</si>
  <si>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</si>
  <si>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</si>
  <si>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</si>
  <si>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</si>
  <si>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</si>
  <si>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</si>
  <si>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</si>
  <si>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</si>
  <si>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</si>
  <si>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</si>
  <si>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</si>
  <si>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</si>
  <si>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</si>
  <si>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</si>
  <si>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</si>
  <si>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</si>
  <si>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</si>
  <si>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</si>
  <si>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</si>
  <si>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</si>
  <si>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</si>
  <si>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</si>
  <si>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</si>
  <si>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</si>
  <si>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</si>
  <si>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</si>
  <si>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</si>
  <si>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</si>
  <si>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</si>
  <si>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</si>
  <si>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</si>
  <si>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</si>
  <si>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</si>
  <si>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</si>
  <si>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</si>
  <si>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</si>
  <si>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</si>
  <si>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</si>
  <si>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</si>
  <si>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</si>
  <si>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</si>
  <si>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</si>
  <si>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</si>
  <si>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</si>
  <si>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</si>
  <si>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</si>
  <si>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</si>
  <si>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</si>
  <si>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</si>
  <si>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</si>
  <si>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</si>
  <si>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</si>
  <si>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</si>
  <si>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</si>
  <si>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</si>
  <si>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</si>
  <si>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</si>
  <si>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</si>
  <si>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</si>
  <si>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</si>
  <si>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</si>
  <si>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</si>
  <si>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</si>
  <si>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</si>
  <si>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</si>
  <si>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</si>
  <si>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</si>
  <si>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</si>
  <si>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</si>
  <si>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</si>
  <si>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</si>
  <si>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</si>
  <si>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</si>
  <si>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</si>
  <si>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</si>
  <si>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</si>
  <si>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</si>
  <si>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</si>
  <si>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</si>
  <si>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</si>
  <si>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</si>
  <si>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</si>
  <si>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</si>
  <si>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</si>
  <si>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</si>
  <si>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</si>
  <si>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</si>
  <si>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</si>
  <si>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</si>
  <si>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</si>
  <si>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</si>
  <si>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</si>
  <si>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</si>
  <si>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</si>
  <si>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</si>
  <si>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</si>
  <si>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</si>
  <si>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</si>
  <si>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</si>
  <si>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</si>
  <si>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</si>
  <si>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</si>
  <si>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</si>
  <si>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</si>
  <si>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</si>
  <si>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</si>
  <si>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</si>
  <si>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</si>
  <si>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</si>
  <si>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</si>
  <si>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</si>
  <si>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</si>
  <si>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</si>
  <si>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</si>
  <si>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</si>
  <si>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</si>
  <si>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</si>
  <si>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</si>
  <si>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</si>
  <si>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</si>
  <si>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</si>
  <si>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</si>
  <si>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</si>
  <si>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</si>
  <si>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</si>
  <si>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</si>
  <si>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</si>
  <si>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</si>
  <si>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</si>
  <si>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</si>
  <si>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</si>
  <si>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</si>
  <si>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</si>
  <si>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</si>
  <si>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</si>
  <si>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</si>
  <si>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</si>
  <si>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</si>
  <si>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</si>
  <si>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</si>
  <si>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</si>
  <si>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</si>
  <si>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</si>
  <si>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</si>
  <si>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</si>
  <si>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</si>
  <si>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</si>
  <si>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</si>
  <si>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</si>
  <si>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</si>
  <si>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</si>
  <si>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</si>
  <si>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</si>
  <si>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</si>
  <si>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</si>
  <si>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</si>
  <si>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</si>
  <si>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</si>
  <si>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</si>
  <si>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</si>
  <si>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</si>
  <si>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</si>
  <si>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</si>
  <si>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</si>
  <si>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</si>
  <si>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</si>
  <si>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</si>
  <si>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</si>
  <si>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</si>
  <si>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</si>
  <si>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</si>
  <si>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</si>
  <si>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</si>
  <si>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</si>
  <si>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</si>
  <si>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</si>
  <si>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</si>
  <si>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</si>
  <si>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</si>
  <si>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</si>
  <si>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</si>
  <si>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</si>
  <si>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</si>
  <si>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</si>
  <si>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</si>
  <si>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</si>
  <si>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</si>
  <si>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</si>
  <si>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</si>
  <si>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</si>
  <si>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</si>
  <si>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</si>
  <si>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</si>
  <si>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</si>
  <si>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</si>
  <si>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</si>
  <si>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</si>
  <si>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</si>
  <si>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</si>
  <si>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</si>
  <si>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</si>
  <si>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</si>
  <si>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</si>
  <si>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</si>
  <si>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</si>
  <si>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</si>
  <si>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</si>
  <si>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</si>
  <si>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</si>
  <si>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</si>
  <si>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</si>
  <si>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</si>
  <si>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</si>
  <si>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</si>
  <si>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</si>
  <si>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</si>
  <si>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</si>
  <si>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</si>
  <si>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</si>
  <si>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</si>
  <si>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</si>
  <si>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</si>
  <si>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</si>
  <si>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</si>
  <si>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</si>
  <si>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</si>
  <si>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</si>
  <si>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</si>
  <si>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</si>
  <si>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</si>
  <si>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</si>
  <si>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</si>
  <si>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</si>
  <si>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</si>
  <si>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</si>
  <si>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</si>
  <si>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</si>
  <si>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</si>
  <si>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</si>
  <si>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</si>
  <si>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</si>
  <si>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</si>
  <si>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</si>
  <si>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</si>
  <si>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</si>
  <si>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</si>
  <si>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</si>
  <si>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</si>
  <si>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</si>
  <si>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</si>
  <si>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</si>
  <si>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</si>
  <si>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</si>
  <si>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</si>
  <si>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</si>
  <si>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</si>
  <si>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</si>
  <si>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</si>
  <si>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</si>
  <si>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</si>
  <si>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</si>
  <si>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</si>
  <si>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</si>
  <si>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</si>
  <si>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</si>
  <si>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</si>
  <si>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</si>
  <si>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</si>
  <si>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</si>
  <si>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</si>
  <si>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</si>
  <si>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</si>
  <si>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</si>
  <si>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</si>
  <si>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</si>
  <si>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</si>
  <si>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</si>
  <si>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</si>
  <si>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</si>
  <si>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</si>
  <si>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</si>
  <si>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</si>
  <si>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</si>
  <si>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</si>
  <si>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</si>
  <si>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</si>
  <si>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</si>
  <si>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</si>
  <si>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</si>
  <si>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</si>
  <si>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</si>
  <si>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</si>
  <si>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</si>
  <si>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</si>
  <si>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</si>
  <si>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</si>
  <si>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</si>
  <si>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</si>
  <si>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</si>
  <si>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</si>
  <si>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</si>
  <si>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</si>
  <si>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</si>
  <si>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</si>
  <si>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</si>
  <si>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</si>
  <si>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</si>
  <si>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</si>
  <si>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</si>
  <si>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</si>
  <si>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</si>
  <si>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</si>
  <si>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</si>
  <si>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</si>
  <si>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</si>
  <si>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</si>
  <si>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</si>
  <si>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</si>
  <si>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</si>
  <si>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</si>
  <si>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</si>
  <si>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</si>
  <si>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</si>
  <si>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</si>
  <si>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</si>
  <si>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</si>
  <si>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</si>
  <si>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</si>
  <si>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</si>
  <si>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</si>
  <si>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</si>
  <si>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</si>
  <si>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</si>
  <si>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</si>
  <si>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</si>
  <si>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</si>
  <si>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</si>
  <si>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</si>
  <si>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</si>
  <si>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</si>
  <si>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</si>
  <si>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</si>
  <si>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</si>
  <si>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</si>
  <si>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</si>
  <si>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</si>
  <si>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</si>
  <si>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</si>
  <si>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</si>
  <si>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</si>
  <si>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</si>
  <si>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</si>
  <si>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</si>
  <si>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</si>
  <si>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</si>
  <si>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</si>
  <si>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</si>
  <si>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</si>
  <si>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</si>
  <si>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</si>
  <si>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</si>
  <si>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</si>
  <si>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</si>
  <si>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</si>
  <si>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</si>
  <si>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</si>
  <si>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</si>
  <si>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</si>
  <si>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</si>
  <si>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</si>
  <si>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</si>
  <si>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</si>
  <si>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</si>
  <si>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</si>
  <si>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</si>
  <si>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</si>
  <si>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</si>
  <si>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</si>
  <si>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</si>
  <si>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</si>
  <si>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</si>
  <si>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</si>
  <si>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</si>
  <si>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</si>
  <si>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</si>
  <si>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</si>
  <si>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</si>
  <si>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</si>
  <si>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</si>
  <si>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</si>
  <si>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</si>
  <si>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</si>
  <si>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</si>
  <si>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</si>
  <si>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</si>
  <si>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</si>
  <si>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</si>
  <si>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</si>
  <si>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</si>
  <si>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</si>
  <si>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</si>
  <si>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</si>
  <si>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</si>
  <si>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</si>
  <si>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</si>
  <si>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</si>
  <si>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</si>
  <si>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</si>
  <si>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</si>
  <si>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</si>
  <si>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</si>
  <si>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</si>
  <si>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</si>
  <si>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</si>
  <si>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</si>
  <si>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</si>
  <si>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</si>
  <si>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</si>
  <si>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</si>
  <si>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</si>
  <si>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</si>
  <si>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</si>
  <si>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</si>
  <si>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</si>
  <si>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</si>
  <si>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</si>
  <si>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</si>
  <si>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</si>
  <si>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</si>
  <si>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</si>
  <si>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</si>
  <si>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</si>
  <si>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</si>
  <si>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</si>
  <si>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</si>
  <si>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</si>
  <si>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</si>
  <si>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</si>
  <si>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</si>
  <si>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</si>
  <si>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</si>
  <si>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</si>
  <si>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</si>
  <si>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</si>
  <si>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</si>
  <si>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</si>
  <si>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</si>
  <si>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</si>
  <si>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</si>
  <si>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</si>
  <si>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</si>
  <si>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</si>
  <si>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</si>
  <si>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</si>
  <si>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</si>
  <si>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</si>
  <si>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</si>
  <si>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</si>
  <si>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</si>
  <si>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</si>
  <si>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</si>
  <si>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</si>
  <si>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</si>
  <si>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</si>
  <si>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</si>
  <si>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</si>
  <si>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</si>
  <si>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</si>
  <si>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</si>
  <si>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</si>
  <si>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</si>
  <si>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</si>
  <si>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</si>
  <si>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</si>
  <si>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</si>
  <si>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</si>
  <si>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</si>
  <si>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</si>
  <si>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</si>
  <si>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</si>
  <si>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</si>
  <si>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</si>
  <si>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</si>
  <si>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</si>
  <si>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</si>
  <si>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</si>
  <si>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</si>
  <si>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</si>
  <si>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</si>
  <si>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</si>
  <si>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</si>
  <si>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</si>
  <si>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</si>
  <si>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</si>
  <si>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</si>
  <si>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</si>
  <si>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</si>
  <si>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</si>
  <si>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</si>
  <si>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</si>
  <si>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</si>
  <si>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</si>
  <si>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</si>
  <si>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</si>
  <si>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</si>
  <si>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</si>
  <si>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</si>
  <si>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</si>
  <si>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</si>
  <si>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</si>
  <si>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</si>
  <si>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</si>
  <si>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</si>
  <si>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</si>
  <si>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</si>
  <si>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</si>
  <si>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</si>
  <si>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</si>
  <si>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</si>
  <si>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</si>
  <si>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</si>
  <si>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</si>
  <si>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</si>
  <si>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</si>
  <si>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</si>
  <si>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</si>
  <si>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</si>
  <si>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</si>
  <si>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</si>
  <si>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</si>
  <si>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</si>
  <si>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</si>
  <si>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</si>
  <si>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</si>
  <si>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</si>
  <si>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</si>
  <si>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</si>
  <si>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</si>
  <si>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</si>
  <si>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</si>
  <si>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</si>
  <si>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</si>
  <si>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</si>
  <si>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</si>
  <si>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</si>
  <si>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</si>
  <si>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</si>
  <si>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</si>
  <si>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</si>
  <si>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</si>
  <si>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</si>
  <si>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</si>
  <si>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</si>
  <si>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</si>
  <si>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</si>
  <si>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</si>
  <si>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</si>
  <si>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</si>
  <si>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</si>
  <si>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</si>
  <si>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</si>
  <si>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</si>
  <si>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</si>
  <si>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</si>
  <si>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</si>
  <si>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</si>
  <si>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</si>
  <si>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</si>
  <si>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</si>
  <si>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</si>
  <si>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</si>
  <si>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</si>
  <si>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</si>
  <si>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</si>
  <si>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</si>
  <si>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</si>
  <si>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</si>
  <si>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</si>
  <si>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</si>
  <si>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</si>
  <si>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</si>
  <si>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</si>
  <si>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</si>
  <si>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</si>
  <si>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</si>
  <si>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</si>
  <si>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</si>
  <si>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</si>
  <si>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</si>
  <si>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</si>
  <si>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</si>
  <si>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</si>
  <si>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</si>
  <si>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</si>
  <si>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</si>
  <si>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</si>
  <si>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</si>
  <si>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</si>
  <si>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</si>
  <si>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</si>
  <si>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</si>
  <si>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</si>
  <si>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</si>
  <si>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</si>
  <si>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</si>
  <si>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</si>
  <si>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</si>
  <si>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</si>
  <si>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</si>
  <si>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</si>
  <si>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</si>
  <si>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</si>
  <si>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</si>
  <si>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</si>
  <si>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</si>
  <si>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</si>
  <si>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</si>
  <si>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</si>
  <si>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</si>
  <si>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</si>
  <si>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</si>
  <si>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</si>
  <si>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</si>
  <si>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</si>
  <si>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</si>
  <si>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</si>
  <si>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</si>
  <si>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</si>
  <si>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</si>
  <si>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</si>
  <si>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</si>
  <si>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</si>
  <si>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</si>
  <si>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</si>
  <si>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</si>
  <si>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</si>
  <si>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</si>
  <si>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</si>
  <si>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</si>
  <si>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</si>
  <si>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</si>
  <si>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</si>
  <si>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</si>
  <si>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</si>
  <si>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</si>
  <si>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</si>
  <si>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</si>
  <si>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</si>
  <si>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</si>
  <si>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</si>
  <si>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</si>
  <si>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</si>
  <si>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</si>
  <si>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</si>
  <si>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</si>
  <si>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</si>
  <si>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</si>
  <si>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</si>
  <si>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</si>
  <si>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</si>
  <si>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</si>
  <si>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</si>
  <si>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</si>
  <si>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</si>
  <si>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</si>
  <si>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</si>
  <si>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</si>
  <si>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</si>
  <si>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</si>
  <si>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</si>
  <si>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</si>
  <si>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</si>
  <si>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</si>
  <si>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</si>
  <si>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</si>
  <si>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</si>
  <si>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</si>
  <si>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</si>
  <si>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</si>
  <si>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</si>
  <si>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</si>
  <si>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</si>
  <si>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</si>
  <si>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</si>
  <si>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</si>
  <si>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</si>
  <si>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</si>
  <si>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</si>
  <si>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</si>
  <si>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</si>
  <si>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</si>
  <si>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</si>
  <si>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</si>
  <si>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</si>
  <si>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</si>
  <si>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</si>
  <si>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</si>
  <si>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</si>
  <si>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</si>
  <si>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</si>
  <si>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</si>
  <si>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</si>
  <si>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</si>
  <si>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</si>
  <si>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</si>
  <si>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</si>
  <si>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</si>
  <si>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</si>
  <si>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</si>
  <si>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</si>
  <si>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</si>
  <si>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</si>
  <si>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</si>
  <si>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</si>
  <si>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</si>
  <si>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</si>
  <si>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</si>
  <si>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</si>
  <si>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</si>
  <si>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</si>
  <si>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</si>
  <si>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</si>
  <si>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</si>
  <si>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</si>
  <si>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</si>
  <si>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</si>
  <si>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</si>
  <si>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</si>
  <si>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</si>
  <si>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</si>
  <si>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</si>
  <si>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</si>
  <si>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</si>
  <si>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</si>
  <si>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</si>
  <si>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</si>
  <si>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</si>
  <si>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</si>
  <si>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</si>
  <si>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</si>
  <si>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</si>
  <si>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</si>
  <si>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</si>
  <si>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</si>
  <si>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</si>
  <si>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</si>
  <si>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</si>
  <si>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</si>
  <si>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</si>
  <si>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</si>
  <si>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</si>
  <si>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</si>
  <si>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</si>
  <si>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</si>
  <si>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</si>
  <si>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</si>
  <si>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</si>
  <si>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</si>
  <si>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</si>
  <si>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</si>
  <si>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</si>
  <si>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</si>
  <si>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</si>
  <si>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</si>
  <si>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</si>
  <si>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</si>
  <si>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</si>
  <si>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</si>
  <si>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</si>
  <si>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</si>
  <si>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</si>
  <si>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</si>
  <si>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</si>
  <si>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</si>
  <si>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</si>
  <si>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</si>
  <si>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</si>
  <si>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</si>
  <si>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</si>
  <si>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</si>
  <si>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</si>
  <si>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</si>
  <si>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</si>
  <si>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</si>
  <si>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</si>
  <si>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</si>
  <si>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</si>
  <si>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</si>
  <si>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</si>
  <si>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</si>
  <si>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</si>
  <si>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</si>
  <si>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</si>
  <si>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</si>
  <si>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</si>
  <si>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</si>
  <si>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</si>
  <si>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</si>
  <si>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</si>
  <si>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</si>
  <si>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</si>
  <si>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</si>
  <si>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</si>
  <si>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</si>
  <si>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</si>
  <si>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</si>
  <si>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</si>
  <si>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</si>
  <si>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</si>
  <si>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</si>
  <si>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</si>
  <si>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</si>
  <si>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</si>
  <si>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</si>
  <si>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</si>
  <si>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</si>
  <si>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</si>
  <si>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</si>
  <si>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</si>
  <si>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</si>
  <si>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</si>
  <si>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</si>
  <si>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</si>
  <si>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</si>
  <si>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</si>
  <si>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</si>
  <si>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</si>
  <si>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</si>
  <si>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</si>
  <si>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</si>
  <si>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</si>
  <si>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</si>
  <si>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</si>
  <si>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</si>
  <si>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</si>
  <si>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</si>
  <si>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</si>
  <si>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</si>
  <si>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</si>
  <si>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</si>
  <si>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</si>
  <si>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</si>
  <si>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</si>
  <si>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</si>
  <si>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</si>
  <si>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</si>
  <si>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</si>
  <si>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</si>
  <si>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</si>
  <si>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</si>
  <si>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</si>
  <si>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</si>
  <si>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</si>
  <si>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</si>
  <si>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</si>
  <si>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</si>
  <si>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</si>
  <si>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</si>
  <si>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</si>
  <si>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</si>
  <si>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</si>
  <si>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</si>
  <si>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</si>
  <si>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</si>
  <si>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</si>
  <si>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</si>
  <si>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</si>
  <si>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</si>
  <si>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</si>
  <si>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</si>
  <si>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</si>
  <si>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</si>
  <si>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</si>
  <si>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</si>
  <si>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</si>
  <si>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</si>
  <si>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</si>
  <si>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</si>
  <si>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</si>
  <si>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</si>
  <si>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</si>
  <si>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</si>
  <si>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</si>
  <si>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</si>
  <si>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</si>
  <si>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</si>
  <si>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</si>
  <si>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</si>
  <si>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</si>
  <si>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</si>
  <si>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</si>
  <si>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</si>
  <si>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</si>
  <si>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</si>
  <si>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</si>
  <si>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</si>
  <si>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</si>
  <si>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</si>
  <si>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</si>
  <si>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</si>
  <si>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</si>
  <si>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</si>
  <si>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</si>
  <si>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</si>
  <si>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</si>
  <si>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</si>
  <si>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</si>
  <si>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</si>
  <si>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</si>
  <si>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</si>
  <si>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</si>
  <si>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</si>
  <si>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</si>
  <si>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</si>
  <si>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</si>
  <si>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</si>
  <si>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</si>
  <si>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</si>
  <si>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</si>
  <si>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</si>
  <si>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</si>
  <si>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</si>
  <si>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</si>
  <si>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</si>
  <si>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</si>
  <si>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</si>
  <si>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</si>
  <si>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</si>
  <si>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</si>
  <si>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</si>
  <si>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</si>
  <si>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</si>
  <si>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</si>
  <si>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</si>
  <si>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</si>
  <si>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</si>
  <si>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</si>
  <si>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</si>
  <si>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</si>
  <si>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</si>
  <si>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</si>
  <si>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</si>
  <si>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</si>
  <si>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</si>
  <si>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</si>
  <si>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</si>
  <si>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</si>
  <si>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</si>
  <si>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</si>
  <si>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</si>
  <si>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</si>
  <si>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</si>
  <si>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</si>
  <si>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</si>
  <si>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</si>
  <si>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</si>
  <si>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</si>
  <si>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</si>
  <si>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</si>
  <si>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</si>
  <si>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</si>
  <si>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</si>
  <si>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</si>
  <si>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</si>
  <si>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</si>
  <si>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</si>
  <si>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</si>
  <si>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</si>
  <si>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</si>
  <si>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</si>
  <si>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</si>
  <si>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</si>
  <si>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</si>
  <si>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</si>
  <si>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</si>
  <si>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</si>
  <si>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</si>
  <si>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</si>
  <si>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</si>
  <si>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</si>
  <si>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</si>
  <si>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</si>
  <si>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</si>
  <si>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</si>
  <si>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</si>
  <si>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</si>
  <si>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</si>
  <si>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</si>
  <si>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</si>
  <si>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</si>
  <si>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</si>
  <si>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</si>
  <si>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</si>
  <si>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</si>
  <si>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</si>
  <si>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</si>
  <si>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</si>
  <si>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</si>
  <si>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</si>
  <si>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</si>
  <si>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</si>
  <si>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</si>
  <si>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</si>
  <si>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</si>
  <si>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</si>
  <si>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</si>
  <si>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</si>
  <si>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</si>
  <si>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</si>
  <si>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</si>
  <si>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</si>
  <si>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</si>
  <si>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</si>
  <si>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</si>
  <si>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</si>
  <si>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</si>
  <si>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</si>
  <si>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</si>
  <si>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</si>
  <si>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</si>
  <si>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</si>
  <si>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</si>
  <si>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</si>
  <si>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</si>
  <si>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</si>
  <si>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</si>
  <si>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</si>
  <si>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</si>
  <si>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</si>
  <si>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</si>
  <si>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</si>
  <si>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</si>
  <si>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</si>
  <si>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</si>
  <si>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</si>
  <si>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</si>
  <si>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</si>
  <si>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</si>
  <si>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</si>
  <si>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</si>
  <si>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</si>
  <si>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</si>
  <si>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</si>
  <si>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</si>
  <si>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</si>
  <si>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</si>
  <si>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</si>
  <si>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</si>
  <si>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</si>
  <si>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</si>
  <si>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</si>
  <si>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</si>
  <si>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</si>
  <si>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</si>
  <si>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</si>
  <si>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</si>
  <si>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</si>
  <si>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</si>
  <si>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</si>
  <si>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</si>
  <si>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</si>
  <si>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</si>
  <si>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</si>
  <si>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</si>
  <si>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</si>
  <si>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</si>
  <si>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</si>
  <si>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</si>
  <si>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</si>
  <si>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</si>
  <si>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</si>
  <si>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</si>
  <si>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</si>
  <si>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</si>
  <si>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</si>
  <si>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</si>
  <si>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</si>
  <si>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</si>
  <si>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</si>
  <si>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</si>
  <si>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</si>
  <si>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</si>
  <si>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</si>
  <si>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</si>
  <si>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</si>
  <si>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</si>
  <si>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</si>
  <si>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</si>
  <si>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</si>
  <si>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</si>
  <si>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</si>
  <si>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</si>
  <si>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</si>
  <si>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</si>
  <si>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</si>
  <si>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</si>
  <si>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</si>
  <si>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</si>
  <si>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</si>
  <si>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</si>
  <si>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</si>
  <si>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</si>
  <si>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</si>
  <si>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</si>
  <si>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</si>
  <si>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</si>
  <si>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</si>
  <si>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</si>
  <si>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</si>
  <si>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</si>
  <si>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</si>
  <si>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</si>
  <si>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</si>
  <si>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</si>
  <si>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</si>
  <si>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</si>
  <si>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</si>
  <si>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</si>
  <si>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</si>
  <si>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</si>
  <si>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</si>
  <si>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</si>
  <si>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</si>
  <si>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</si>
  <si>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</si>
  <si>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</si>
  <si>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</si>
  <si>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</si>
  <si>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</si>
  <si>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</si>
  <si>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</si>
  <si>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</si>
  <si>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</si>
  <si>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</si>
  <si>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</si>
  <si>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</si>
  <si>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</si>
  <si>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</si>
  <si>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</si>
  <si>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</si>
  <si>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</si>
  <si>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</si>
  <si>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</si>
  <si>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</si>
  <si>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</si>
  <si>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</si>
  <si>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</si>
  <si>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</si>
  <si>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</si>
  <si>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</si>
  <si>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</si>
  <si>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</si>
  <si>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</si>
  <si>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</si>
  <si>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</si>
  <si>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</si>
  <si>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</si>
  <si>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</si>
  <si>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</si>
  <si>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</si>
  <si>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</si>
  <si>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</si>
  <si>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</si>
  <si>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</si>
  <si>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</si>
  <si>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</si>
  <si>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</si>
  <si>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</si>
  <si>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</si>
  <si>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</si>
  <si>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</si>
  <si>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</si>
  <si>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</si>
  <si>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</si>
  <si>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</si>
  <si>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</si>
  <si>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</si>
  <si>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</si>
  <si>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</si>
  <si>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</si>
  <si>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</si>
  <si>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</si>
  <si>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</si>
  <si>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</si>
  <si>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</si>
  <si>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</si>
  <si>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</si>
  <si>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</si>
  <si>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</si>
  <si>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</si>
  <si>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</si>
  <si>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</si>
  <si>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</si>
  <si>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</si>
  <si>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</si>
  <si>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</si>
  <si>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</si>
  <si>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</si>
  <si>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</si>
  <si>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</si>
  <si>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</si>
  <si>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</si>
  <si>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</si>
  <si>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</si>
  <si>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</si>
  <si>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</si>
  <si>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</si>
  <si>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</si>
  <si>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</si>
  <si>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</si>
  <si>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</si>
  <si>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</si>
  <si>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</si>
  <si>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</si>
  <si>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</si>
  <si>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</si>
  <si>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</si>
  <si>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</si>
  <si>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</si>
  <si>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</si>
  <si>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</si>
  <si>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</si>
  <si>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</si>
  <si>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</si>
  <si>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</si>
  <si>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</si>
  <si>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</si>
  <si>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</si>
  <si>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</si>
  <si>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</si>
  <si>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</si>
  <si>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</si>
  <si>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</si>
  <si>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</si>
  <si>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</si>
  <si>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</si>
  <si>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</si>
  <si>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</si>
  <si>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</si>
  <si>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</si>
  <si>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</si>
  <si>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</si>
  <si>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</si>
  <si>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</si>
  <si>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</si>
  <si>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</si>
  <si>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</si>
  <si>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</si>
  <si>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</si>
  <si>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</si>
  <si>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</si>
  <si>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</si>
  <si>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</si>
  <si>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</si>
  <si>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</si>
  <si>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</si>
  <si>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</si>
  <si>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</si>
  <si>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</si>
  <si>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</si>
  <si>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</si>
  <si>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</si>
  <si>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</si>
  <si>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</si>
  <si>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</si>
  <si>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</si>
  <si>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</si>
  <si>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</si>
  <si>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</si>
  <si>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</si>
  <si>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</si>
  <si>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</si>
  <si>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</si>
  <si>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</si>
  <si>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</si>
  <si>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</si>
  <si>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</si>
  <si>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</si>
  <si>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</si>
  <si>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</si>
  <si>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</si>
  <si>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</si>
  <si>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</si>
  <si>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</si>
  <si>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</si>
  <si>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</si>
  <si>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</si>
  <si>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</si>
  <si>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</si>
  <si>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</si>
  <si>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</si>
  <si>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</si>
  <si>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</si>
  <si>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</si>
  <si>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</si>
  <si>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</si>
  <si>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</si>
  <si>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</si>
  <si>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</si>
  <si>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</si>
  <si>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</si>
  <si>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</si>
  <si>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</si>
  <si>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</si>
  <si>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</si>
  <si>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</si>
  <si>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</si>
  <si>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</si>
  <si>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</si>
  <si>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</si>
  <si>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</si>
  <si>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</si>
  <si>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</si>
  <si>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</si>
  <si>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</si>
  <si>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</si>
  <si>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</si>
  <si>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</si>
  <si>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</si>
  <si>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</si>
  <si>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</si>
  <si>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</si>
  <si>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</si>
  <si>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</si>
  <si>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</si>
  <si>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</si>
  <si>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</si>
  <si>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</si>
  <si>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</si>
  <si>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</si>
  <si>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</si>
  <si>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</si>
  <si>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</si>
  <si>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</si>
  <si>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</si>
  <si>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</si>
  <si>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</si>
  <si>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</si>
  <si>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</si>
  <si>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</si>
  <si>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</si>
  <si>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</si>
  <si>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</si>
  <si>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</si>
  <si>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</si>
  <si>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</si>
  <si>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</si>
  <si>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</si>
  <si>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</si>
  <si>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</si>
  <si>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</si>
  <si>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</si>
  <si>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</si>
  <si>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</si>
  <si>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</si>
  <si>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</si>
  <si>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</si>
  <si>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</si>
  <si>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</si>
  <si>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</si>
  <si>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</si>
  <si>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</si>
  <si>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</si>
  <si>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</si>
  <si>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</si>
  <si>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</si>
  <si>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</si>
  <si>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</si>
  <si>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</si>
  <si>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</si>
  <si>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</si>
  <si>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</si>
  <si>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</si>
  <si>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</si>
  <si>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</si>
  <si>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</si>
  <si>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</si>
  <si>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</si>
  <si>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</si>
  <si>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</si>
  <si>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</si>
  <si>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</si>
  <si>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</si>
  <si>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</si>
  <si>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</si>
  <si>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</si>
  <si>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</si>
  <si>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</si>
  <si>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</si>
  <si>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</si>
  <si>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</si>
  <si>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</si>
  <si>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</si>
  <si>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</si>
  <si>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</si>
  <si>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</si>
  <si>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</si>
  <si>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</si>
  <si>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</si>
  <si>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</si>
  <si>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</si>
  <si>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</si>
  <si>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</si>
  <si>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</si>
  <si>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</si>
  <si>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</si>
  <si>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</si>
  <si>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</si>
  <si>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</si>
  <si>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</si>
  <si>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</si>
  <si>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</si>
  <si>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</si>
  <si>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</si>
  <si>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</si>
  <si>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</si>
  <si>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</si>
  <si>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</si>
  <si>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</si>
  <si>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</si>
  <si>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</si>
  <si>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</si>
  <si>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</si>
  <si>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</si>
  <si>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</si>
  <si>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</si>
  <si>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</si>
  <si>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</si>
  <si>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</si>
  <si>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</si>
  <si>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</si>
  <si>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</si>
  <si>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</si>
  <si>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</si>
  <si>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</si>
  <si>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</si>
  <si>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</si>
  <si>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</si>
  <si>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</si>
  <si>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</si>
  <si>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</si>
  <si>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</si>
  <si>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</si>
  <si>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</si>
  <si>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</si>
  <si>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</si>
  <si>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</si>
  <si>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</si>
  <si>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</si>
  <si>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</si>
  <si>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</si>
  <si>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</si>
  <si>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</si>
  <si>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</si>
  <si>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</si>
  <si>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</si>
  <si>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</si>
  <si>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</si>
  <si>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</si>
  <si>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</si>
  <si>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</si>
  <si>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</si>
  <si>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</si>
  <si>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</si>
  <si>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</si>
  <si>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</si>
  <si>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</si>
  <si>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</si>
  <si>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</si>
  <si>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</si>
  <si>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</si>
  <si>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</si>
  <si>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</si>
  <si>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</si>
  <si>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</si>
  <si>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</si>
  <si>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</si>
  <si>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</si>
  <si>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</si>
  <si>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</si>
  <si>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</si>
  <si>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</si>
  <si>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</si>
  <si>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</si>
  <si>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</si>
  <si>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</si>
  <si>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</si>
  <si>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</si>
  <si>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</si>
  <si>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</si>
  <si>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</si>
  <si>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</si>
  <si>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</si>
  <si>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</si>
  <si>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</si>
  <si>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</si>
  <si>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</si>
  <si>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</si>
  <si>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</si>
  <si>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</si>
  <si>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</si>
  <si>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</si>
  <si>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</si>
  <si>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</si>
  <si>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</si>
  <si>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</si>
  <si>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</si>
  <si>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</si>
  <si>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</si>
  <si>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</si>
  <si>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</si>
  <si>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</si>
  <si>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</si>
  <si>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</si>
  <si>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</si>
  <si>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</si>
  <si>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</si>
  <si>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</si>
  <si>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</si>
  <si>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</si>
  <si>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</si>
  <si>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</si>
  <si>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</si>
  <si>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</si>
  <si>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</si>
  <si>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</si>
  <si>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</si>
  <si>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</si>
  <si>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</si>
  <si>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</si>
  <si>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</si>
  <si>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</si>
  <si>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</si>
  <si>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</si>
  <si>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</si>
  <si>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</si>
  <si>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</si>
  <si>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</si>
  <si>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</si>
  <si>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</si>
  <si>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</si>
  <si>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</si>
  <si>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</si>
  <si>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</si>
  <si>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</si>
  <si>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</si>
  <si>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</si>
  <si>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</si>
  <si>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</si>
  <si>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</si>
  <si>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</si>
  <si>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</si>
  <si>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</si>
  <si>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</si>
  <si>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</si>
  <si>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</si>
  <si>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</si>
  <si>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</si>
  <si>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</si>
  <si>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</si>
  <si>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</si>
  <si>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</si>
  <si>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</si>
  <si>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</si>
  <si>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</si>
  <si>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</si>
  <si>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</si>
  <si>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</si>
  <si>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</si>
  <si>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</si>
  <si>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</si>
  <si>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</si>
  <si>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</si>
  <si>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</si>
  <si>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</si>
  <si>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</si>
  <si>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</si>
  <si>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</si>
  <si>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</si>
  <si>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</si>
  <si>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</si>
  <si>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</si>
  <si>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</si>
  <si>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</si>
  <si>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</si>
  <si>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</si>
  <si>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</si>
  <si>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</si>
  <si>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</si>
  <si>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</si>
  <si>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</si>
  <si>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</si>
  <si>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</si>
  <si>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</si>
  <si>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</si>
  <si>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</si>
  <si>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</si>
  <si>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</si>
  <si>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</si>
  <si>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</si>
  <si>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</si>
  <si>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</si>
  <si>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</si>
  <si>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</si>
  <si>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</si>
  <si>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</si>
  <si>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</si>
  <si>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</si>
  <si>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</si>
  <si>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</si>
  <si>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</si>
  <si>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</si>
  <si>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</si>
  <si>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</si>
  <si>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</si>
  <si>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</si>
  <si>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</si>
  <si>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</si>
  <si>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</si>
  <si>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</si>
  <si>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</si>
  <si>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</si>
  <si>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</si>
  <si>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</si>
  <si>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</si>
  <si>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</si>
  <si>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</si>
  <si>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</si>
  <si>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</si>
  <si>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</si>
  <si>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</si>
  <si>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</si>
  <si>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</si>
  <si>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</si>
  <si>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</si>
  <si>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</si>
  <si>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</si>
  <si>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</si>
  <si>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</si>
  <si>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</si>
  <si>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</si>
  <si>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</si>
  <si>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</si>
  <si>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</si>
  <si>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</si>
  <si>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</si>
  <si>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</si>
  <si>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</si>
  <si>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</si>
  <si>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</si>
  <si>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</si>
  <si>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</si>
  <si>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</si>
  <si>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</si>
  <si>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</si>
  <si>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</si>
  <si>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</si>
  <si>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</si>
  <si>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</si>
  <si>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</si>
  <si>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</si>
  <si>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</si>
  <si>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</si>
  <si>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</si>
  <si>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</si>
  <si>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</si>
  <si>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</si>
  <si>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</si>
  <si>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</si>
  <si>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</si>
  <si>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</si>
  <si>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</si>
  <si>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</si>
  <si>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</si>
  <si>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</si>
  <si>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</si>
  <si>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</si>
  <si>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</si>
  <si>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</si>
  <si>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</si>
  <si>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</si>
  <si>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</si>
  <si>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</si>
  <si>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</si>
  <si>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</si>
  <si>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</si>
  <si>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</si>
  <si>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</si>
  <si>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</si>
  <si>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</si>
  <si>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</si>
  <si>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</si>
  <si>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</si>
  <si>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</si>
  <si>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</si>
  <si>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</si>
  <si>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</si>
  <si>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</si>
  <si>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</si>
  <si>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</si>
  <si>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</si>
  <si>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</si>
  <si>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</si>
  <si>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</si>
  <si>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</si>
  <si>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</si>
  <si>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</si>
  <si>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</si>
  <si>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</si>
  <si>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</si>
  <si>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</si>
  <si>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</si>
  <si>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</si>
  <si>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</si>
  <si>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</si>
  <si>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</si>
  <si>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</si>
  <si>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</si>
  <si>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</si>
  <si>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</si>
  <si>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</si>
  <si>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</si>
  <si>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</si>
  <si>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</si>
  <si>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</si>
  <si>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</si>
  <si>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</si>
  <si>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</si>
  <si>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</si>
  <si>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</si>
  <si>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</si>
  <si>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</si>
  <si>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</si>
  <si>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</si>
  <si>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</si>
  <si>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</si>
  <si>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</si>
  <si>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</si>
  <si>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</si>
  <si>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</si>
  <si>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</si>
  <si>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</si>
  <si>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</si>
  <si>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</si>
  <si>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</si>
  <si>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</si>
  <si>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</si>
  <si>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</si>
  <si>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</si>
  <si>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</si>
  <si>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</si>
  <si>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</si>
  <si>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</si>
  <si>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</si>
  <si>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</si>
  <si>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</si>
  <si>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</si>
  <si>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</si>
  <si>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</si>
  <si>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</si>
  <si>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</si>
  <si>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</si>
  <si>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</si>
  <si>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</si>
  <si>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</si>
  <si>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</si>
  <si>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</si>
  <si>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</si>
  <si>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</si>
  <si>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</si>
  <si>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</si>
  <si>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</si>
  <si>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</si>
  <si>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</si>
  <si>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</si>
  <si>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</si>
  <si>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</si>
  <si>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</si>
  <si>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</si>
  <si>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</si>
  <si>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</si>
  <si>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</si>
  <si>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</si>
  <si>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</si>
  <si>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</si>
  <si>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</si>
  <si>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</si>
  <si>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</si>
  <si>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</si>
  <si>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</si>
  <si>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</si>
  <si>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</si>
  <si>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</si>
  <si>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</si>
  <si>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</si>
  <si>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</si>
  <si>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</si>
  <si>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</si>
  <si>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</si>
  <si>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</si>
  <si>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</si>
  <si>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</si>
  <si>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</si>
  <si>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</si>
  <si>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</si>
  <si>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</si>
  <si>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</si>
  <si>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</si>
  <si>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</si>
  <si>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</si>
  <si>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</si>
  <si>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</si>
  <si>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</si>
  <si>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</si>
  <si>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</si>
  <si>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</si>
  <si>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</si>
  <si>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</si>
  <si>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</si>
  <si>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</si>
  <si>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</si>
  <si>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</si>
  <si>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</si>
  <si>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</si>
  <si>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</si>
  <si>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</si>
  <si>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</si>
  <si>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</si>
  <si>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</si>
  <si>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</si>
  <si>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</si>
  <si>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</si>
  <si>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</si>
  <si>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</si>
  <si>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</si>
  <si>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</si>
  <si>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</si>
  <si>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</si>
  <si>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</si>
  <si>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</si>
  <si>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</si>
  <si>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</si>
  <si>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</si>
  <si>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</si>
  <si>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</si>
  <si>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</si>
  <si>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</si>
  <si>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</si>
  <si>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</si>
  <si>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</si>
  <si>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</si>
  <si>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</si>
  <si>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</si>
  <si>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</si>
  <si>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</si>
  <si>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</si>
  <si>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</si>
  <si>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</si>
  <si>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</si>
  <si>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</si>
  <si>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</si>
  <si>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</si>
  <si>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</si>
  <si>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</si>
  <si>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</si>
  <si>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</si>
  <si>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</si>
  <si>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</si>
  <si>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</si>
  <si>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</si>
  <si>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</si>
  <si>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</si>
  <si>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</si>
  <si>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</si>
  <si>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</si>
  <si>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</si>
  <si>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</si>
  <si>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</si>
  <si>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</si>
  <si>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</si>
  <si>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</si>
  <si>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</si>
  <si>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</si>
  <si>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</si>
  <si>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</si>
  <si>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</si>
  <si>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</si>
  <si>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</si>
  <si>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</si>
  <si>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</si>
  <si>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</si>
  <si>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</si>
  <si>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</si>
  <si>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</si>
  <si>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</si>
  <si>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</si>
  <si>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</si>
  <si>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</si>
  <si>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</si>
  <si>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</si>
  <si>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</si>
  <si>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</si>
  <si>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</si>
  <si>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</si>
  <si>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</si>
  <si>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</si>
  <si>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</si>
  <si>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</si>
  <si>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</si>
  <si>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</si>
  <si>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</si>
  <si>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</si>
  <si>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</si>
  <si>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</si>
  <si>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</si>
  <si>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</si>
  <si>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</si>
  <si>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</si>
  <si>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</si>
  <si>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</si>
  <si>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</si>
  <si>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</si>
  <si>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</si>
  <si>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</si>
  <si>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</si>
  <si>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</si>
  <si>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</si>
  <si>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</si>
  <si>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</si>
  <si>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</si>
  <si>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</si>
  <si>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</si>
  <si>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</si>
  <si>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</si>
  <si>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</si>
  <si>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</si>
  <si>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</si>
  <si>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</si>
  <si>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</si>
  <si>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</si>
  <si>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</si>
  <si>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</si>
  <si>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</si>
  <si>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</si>
  <si>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</si>
  <si>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</si>
  <si>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</si>
  <si>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</si>
  <si>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</si>
  <si>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</si>
  <si>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</si>
  <si>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</si>
  <si>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</si>
  <si>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</si>
  <si>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</si>
  <si>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</si>
  <si>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</si>
  <si>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</si>
  <si>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</si>
  <si>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</si>
  <si>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</si>
  <si>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</si>
  <si>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</si>
  <si>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</si>
  <si>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</si>
  <si>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</si>
  <si>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</si>
  <si>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</si>
  <si>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</si>
  <si>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</si>
  <si>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</si>
  <si>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</si>
  <si>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</si>
  <si>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</si>
  <si>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</si>
  <si>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</si>
  <si>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</si>
  <si>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</si>
  <si>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</si>
  <si>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</si>
  <si>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</si>
  <si>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</si>
  <si>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</si>
  <si>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</si>
  <si>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</si>
  <si>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</si>
  <si>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</si>
  <si>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</si>
  <si>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</si>
  <si>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</si>
  <si>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</si>
  <si>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</si>
  <si>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</si>
  <si>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</si>
  <si>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</si>
  <si>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</si>
  <si>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</si>
  <si>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</si>
  <si>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</si>
  <si>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</si>
  <si>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</si>
  <si>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</si>
  <si>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</si>
  <si>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</si>
  <si>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</si>
  <si>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</si>
  <si>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</si>
  <si>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</si>
  <si>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</si>
  <si>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</si>
  <si>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</si>
  <si>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</si>
  <si>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</si>
  <si>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</si>
  <si>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</si>
  <si>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</si>
  <si>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</si>
  <si>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</si>
  <si>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</si>
  <si>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</si>
  <si>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</si>
  <si>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</si>
  <si>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</si>
  <si>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</si>
  <si>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</si>
  <si>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</si>
  <si>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</si>
  <si>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</si>
  <si>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</si>
  <si>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</si>
  <si>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</si>
  <si>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</si>
  <si>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</si>
  <si>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</si>
  <si>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</si>
  <si>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</si>
  <si>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</si>
  <si>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</si>
  <si>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</si>
  <si>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</si>
  <si>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</si>
  <si>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</si>
  <si>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</si>
  <si>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</si>
  <si>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</si>
  <si>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</si>
  <si>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</si>
  <si>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</si>
  <si>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</si>
  <si>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</si>
  <si>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</si>
  <si>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</si>
  <si>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</si>
  <si>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</si>
  <si>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</si>
  <si>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</si>
  <si>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</si>
  <si>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</si>
  <si>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</si>
  <si>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</si>
  <si>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</si>
  <si>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</si>
  <si>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</si>
  <si>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</si>
  <si>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</si>
  <si>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</si>
  <si>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</si>
  <si>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</si>
  <si>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</si>
  <si>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</si>
  <si>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</si>
  <si>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</si>
  <si>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</si>
  <si>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</si>
  <si>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</si>
  <si>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</si>
  <si>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</si>
  <si>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</si>
  <si>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</si>
  <si>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</si>
  <si>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</si>
  <si>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</si>
  <si>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</si>
  <si>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</si>
  <si>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</si>
  <si>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</si>
  <si>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</si>
  <si>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</si>
  <si>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</si>
  <si>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</si>
  <si>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</si>
  <si>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</si>
  <si>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</si>
  <si>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</si>
  <si>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</si>
  <si>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</si>
  <si>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</si>
  <si>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</si>
  <si>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</si>
  <si>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</si>
  <si>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</si>
  <si>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</si>
  <si>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</si>
  <si>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</si>
  <si>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</si>
  <si>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</si>
  <si>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</si>
  <si>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</si>
  <si>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</si>
  <si>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</si>
  <si>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</si>
  <si>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</si>
  <si>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</si>
  <si>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</si>
  <si>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</si>
  <si>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</si>
  <si>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</si>
  <si>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</si>
  <si>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</si>
  <si>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</si>
  <si>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</si>
  <si>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</si>
  <si>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</si>
  <si>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</si>
  <si>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</si>
  <si>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</si>
  <si>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</si>
  <si>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</si>
  <si>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</si>
  <si>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</si>
  <si>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</si>
  <si>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</si>
  <si>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</si>
  <si>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</si>
  <si>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</si>
  <si>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</si>
  <si>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</si>
  <si>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</si>
  <si>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</si>
  <si>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</si>
  <si>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</si>
  <si>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</si>
  <si>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</si>
  <si>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</si>
  <si>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</si>
  <si>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</si>
  <si>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</si>
  <si>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</si>
  <si>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</si>
  <si>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</si>
  <si>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</si>
  <si>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</si>
  <si>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</si>
  <si>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</si>
  <si>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</si>
  <si>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</si>
  <si>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</si>
  <si>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</si>
  <si>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</si>
  <si>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</si>
  <si>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</si>
  <si>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</si>
  <si>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</si>
  <si>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</si>
  <si>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</si>
  <si>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</si>
  <si>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</si>
  <si>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</si>
  <si>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</si>
  <si>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</si>
  <si>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</si>
  <si>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</si>
  <si>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</si>
  <si>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</si>
  <si>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</si>
  <si>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</si>
  <si>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</si>
  <si>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</si>
  <si>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</si>
  <si>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</si>
  <si>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</si>
  <si>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</si>
  <si>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</si>
  <si>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</si>
  <si>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</si>
  <si>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</si>
  <si>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</si>
  <si>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</si>
  <si>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</si>
  <si>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</si>
  <si>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</si>
  <si>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</si>
  <si>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</si>
  <si>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</si>
  <si>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</si>
  <si>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</si>
  <si>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</si>
  <si>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</si>
  <si>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</si>
  <si>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</si>
  <si>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</si>
  <si>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</si>
  <si>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</si>
  <si>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</si>
  <si>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</si>
  <si>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</si>
  <si>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</si>
  <si>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</si>
  <si>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</si>
  <si>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</si>
  <si>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</si>
  <si>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</si>
  <si>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</si>
  <si>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</si>
  <si>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</si>
  <si>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</si>
  <si>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</si>
  <si>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</si>
  <si>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</si>
  <si>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</si>
  <si>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</si>
  <si>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</si>
  <si>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</si>
  <si>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</si>
  <si>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</si>
  <si>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</si>
  <si>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</si>
  <si>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</si>
  <si>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</si>
  <si>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</si>
  <si>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</si>
  <si>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</si>
  <si>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</si>
  <si>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</si>
  <si>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</si>
  <si>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</si>
  <si>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</si>
  <si>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</si>
  <si>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</si>
  <si>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</si>
  <si>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</si>
  <si>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</si>
  <si>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</si>
  <si>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</si>
  <si>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</si>
  <si>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</si>
  <si>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</si>
  <si>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</si>
  <si>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</si>
  <si>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</si>
  <si>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</si>
  <si>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</si>
  <si>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</si>
  <si>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</si>
  <si>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</si>
  <si>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</si>
  <si>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</si>
  <si>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</si>
  <si>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</si>
  <si>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</si>
  <si>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</si>
  <si>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</si>
  <si>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</si>
  <si>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</si>
  <si>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</si>
  <si>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</si>
  <si>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</si>
  <si>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</si>
  <si>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</si>
  <si>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</si>
  <si>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</si>
  <si>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</si>
  <si>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</si>
  <si>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</si>
  <si>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</si>
  <si>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</si>
  <si>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</si>
  <si>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</si>
  <si>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</si>
  <si>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</si>
  <si>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</si>
  <si>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</si>
  <si>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</si>
  <si>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</si>
  <si>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</si>
  <si>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</si>
  <si>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</si>
  <si>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</si>
  <si>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</si>
  <si>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</si>
  <si>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</si>
  <si>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</si>
  <si>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</si>
  <si>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</si>
  <si>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</si>
  <si>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</si>
  <si>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</si>
  <si>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</si>
  <si>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</si>
  <si>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</si>
  <si>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</si>
  <si>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</si>
  <si>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</si>
  <si>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</si>
  <si>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</si>
  <si>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</si>
  <si>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</si>
  <si>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</si>
  <si>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</si>
  <si>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</si>
  <si>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</si>
  <si>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</si>
  <si>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</si>
  <si>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</si>
  <si>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</si>
  <si>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</si>
  <si>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</si>
  <si>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</si>
  <si>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</si>
  <si>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</si>
  <si>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</si>
  <si>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</si>
  <si>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</si>
  <si>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</si>
  <si>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</si>
  <si>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</si>
  <si>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</si>
  <si>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</si>
  <si>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</si>
  <si>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</si>
  <si>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</si>
  <si>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</si>
  <si>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</si>
  <si>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</si>
  <si>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</si>
  <si>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</si>
  <si>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</si>
  <si>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</si>
  <si>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</si>
  <si>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</si>
  <si>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</si>
  <si>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</si>
  <si>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</si>
  <si>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</si>
  <si>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</si>
  <si>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</si>
  <si>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</si>
  <si>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</si>
  <si>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</si>
  <si>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</si>
  <si>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</si>
  <si>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</si>
  <si>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</si>
  <si>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</si>
  <si>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</si>
  <si>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</si>
  <si>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</si>
  <si>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</si>
  <si>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</si>
  <si>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</si>
  <si>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</si>
  <si>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</si>
  <si>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</si>
  <si>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</si>
  <si>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</si>
  <si>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</si>
  <si>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</si>
  <si>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</si>
  <si>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</si>
  <si>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</si>
  <si>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</si>
  <si>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</si>
  <si>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</si>
  <si>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</si>
  <si>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</si>
  <si>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</si>
  <si>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</si>
  <si>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</si>
  <si>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</si>
  <si>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</si>
  <si>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</si>
  <si>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</si>
  <si>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</si>
  <si>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</si>
  <si>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</si>
  <si>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</si>
  <si>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</si>
  <si>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</si>
  <si>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</si>
  <si>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</si>
  <si>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</si>
  <si>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</si>
  <si>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</si>
  <si>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</si>
  <si>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</si>
  <si>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</si>
  <si>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</si>
  <si>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</si>
  <si>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</si>
  <si>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</si>
  <si>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</si>
  <si>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</si>
  <si>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</si>
  <si>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</si>
  <si>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</si>
  <si>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</si>
  <si>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</si>
  <si>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</si>
  <si>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</si>
  <si>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</si>
  <si>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</si>
  <si>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</si>
  <si>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</si>
  <si>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</si>
  <si>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</si>
  <si>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</si>
  <si>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</si>
  <si>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</si>
  <si>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</si>
  <si>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</si>
  <si>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</si>
  <si>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</si>
  <si>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</si>
  <si>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</si>
  <si>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</si>
  <si>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</si>
  <si>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</si>
  <si>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</si>
  <si>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</si>
  <si>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</si>
  <si>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</si>
  <si>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</si>
  <si>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</si>
  <si>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</si>
  <si>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</si>
  <si>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</si>
  <si>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</si>
  <si>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</si>
  <si>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</si>
  <si>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</si>
  <si>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</si>
  <si>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</si>
  <si>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</si>
  <si>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</si>
  <si>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</si>
  <si>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</si>
  <si>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</si>
  <si>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</si>
  <si>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</si>
  <si>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</si>
  <si>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</si>
  <si>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</si>
  <si>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</si>
  <si>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</si>
  <si>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</si>
  <si>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</si>
  <si>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</si>
  <si>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</si>
  <si>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</si>
  <si>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</si>
  <si>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</si>
  <si>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</si>
  <si>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</si>
  <si>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</si>
  <si>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</si>
  <si>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</si>
  <si>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</si>
  <si>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</si>
  <si>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</si>
  <si>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</si>
  <si>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</si>
  <si>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</si>
  <si>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</si>
  <si>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</si>
  <si>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</si>
  <si>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</si>
  <si>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</si>
  <si>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</si>
  <si>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</si>
  <si>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</si>
  <si>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</si>
  <si>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</si>
  <si>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</si>
  <si>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</si>
  <si>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</si>
  <si>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</si>
  <si>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</si>
  <si>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</si>
  <si>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</si>
  <si>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</si>
  <si>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</si>
  <si>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</si>
  <si>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</si>
  <si>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</si>
  <si>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</si>
  <si>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</si>
  <si>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</si>
  <si>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</si>
  <si>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</si>
  <si>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</si>
  <si>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</si>
  <si>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</si>
  <si>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</si>
  <si>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</si>
  <si>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</si>
  <si>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</si>
  <si>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</si>
  <si>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</si>
  <si>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</si>
  <si>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</si>
  <si>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</si>
  <si>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</si>
  <si>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</si>
  <si>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</si>
  <si>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</si>
  <si>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</si>
  <si>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</si>
  <si>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</si>
  <si>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</si>
  <si>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</si>
  <si>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</si>
  <si>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</si>
  <si>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</si>
  <si>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</si>
  <si>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</si>
  <si>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</si>
  <si>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</si>
  <si>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</si>
  <si>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</si>
  <si>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</si>
  <si>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</si>
  <si>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</si>
  <si>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</si>
  <si>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</si>
  <si>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</si>
  <si>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</si>
  <si>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</si>
  <si>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</si>
  <si>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</si>
  <si>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</si>
  <si>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</si>
  <si>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</si>
  <si>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</si>
  <si>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</si>
  <si>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</si>
  <si>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</si>
  <si>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</si>
  <si>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</si>
  <si>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</si>
  <si>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</si>
  <si>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</si>
  <si>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</si>
  <si>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</si>
  <si>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</si>
  <si>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</si>
  <si>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</si>
  <si>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</si>
  <si>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</si>
  <si>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</si>
  <si>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</si>
  <si>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</si>
  <si>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</si>
  <si>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</si>
  <si>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</si>
  <si>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</si>
  <si>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</si>
  <si>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</si>
  <si>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</si>
  <si>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</si>
  <si>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</si>
  <si>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</si>
  <si>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</si>
  <si>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</si>
  <si>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</si>
  <si>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</si>
  <si>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</si>
  <si>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</si>
  <si>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</si>
  <si>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</si>
  <si>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</si>
  <si>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</si>
  <si>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</si>
  <si>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</si>
  <si>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</si>
  <si>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</si>
  <si>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</si>
  <si>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</si>
  <si>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</si>
  <si>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</si>
  <si>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</si>
  <si>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</si>
  <si>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</si>
  <si>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</si>
  <si>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</si>
  <si>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</si>
  <si>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</si>
  <si>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</si>
  <si>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</si>
  <si>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</si>
  <si>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</si>
  <si>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</si>
  <si>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</si>
  <si>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</si>
  <si>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</si>
  <si>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</si>
  <si>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</si>
  <si>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</si>
  <si>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</si>
  <si>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</si>
  <si>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</si>
  <si>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</si>
  <si>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</si>
  <si>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</si>
  <si>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</si>
  <si>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</si>
  <si>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</si>
  <si>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</si>
  <si>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</si>
  <si>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</si>
  <si>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</si>
  <si>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</si>
  <si>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</si>
  <si>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</si>
  <si>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</si>
  <si>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</si>
  <si>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</si>
  <si>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</si>
  <si>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</si>
  <si>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</si>
  <si>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</si>
  <si>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</si>
  <si>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</si>
  <si>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</si>
  <si>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</si>
  <si>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</si>
  <si>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</si>
  <si>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</si>
  <si>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</si>
  <si>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</si>
  <si>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</si>
  <si>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</si>
  <si>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</si>
  <si>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</si>
  <si>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</si>
  <si>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</si>
  <si>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</si>
  <si>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</si>
  <si>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</si>
  <si>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</si>
  <si>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</si>
  <si>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</si>
  <si>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</si>
  <si>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</si>
  <si>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</si>
  <si>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</si>
  <si>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</si>
  <si>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</si>
  <si>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</si>
  <si>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</si>
  <si>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</si>
  <si>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</si>
  <si>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</si>
  <si>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</si>
  <si>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</si>
  <si>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</si>
  <si>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</si>
  <si>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</si>
  <si>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</si>
  <si>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</si>
  <si>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</si>
  <si>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</si>
  <si>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</si>
  <si>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</si>
  <si>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</si>
  <si>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</si>
  <si>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</si>
  <si>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</si>
  <si>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</si>
  <si>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</si>
  <si>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</si>
  <si>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</si>
  <si>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</si>
  <si>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</si>
  <si>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</si>
  <si>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</si>
  <si>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</si>
  <si>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</si>
  <si>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</si>
  <si>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</si>
  <si>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</si>
  <si>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</si>
  <si>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</si>
  <si>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</si>
  <si>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</si>
  <si>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</si>
  <si>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</si>
  <si>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</si>
  <si>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</si>
  <si>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</si>
  <si>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</si>
  <si>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</si>
  <si>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</si>
  <si>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</si>
  <si>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</si>
  <si>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</si>
  <si>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</si>
  <si>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</si>
  <si>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</si>
  <si>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</si>
  <si>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</si>
  <si>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</si>
  <si>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</si>
  <si>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</si>
  <si>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</si>
  <si>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</si>
  <si>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</si>
  <si>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</si>
  <si>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</si>
  <si>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</si>
  <si>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</si>
  <si>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</si>
  <si>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</si>
  <si>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</si>
  <si>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</si>
  <si>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</si>
  <si>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</si>
  <si>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</si>
  <si>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</si>
  <si>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</si>
  <si>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</si>
  <si>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</si>
  <si>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</si>
  <si>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</si>
  <si>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</si>
  <si>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</si>
  <si>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</si>
  <si>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</si>
  <si>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</si>
  <si>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</si>
  <si>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</si>
  <si>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</si>
  <si>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</si>
  <si>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</si>
  <si>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</si>
  <si>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</si>
  <si>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</si>
  <si>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</si>
  <si>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</si>
  <si>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</si>
  <si>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</si>
  <si>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</si>
  <si>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</si>
  <si>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</si>
  <si>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</si>
  <si>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</si>
  <si>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</si>
  <si>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</si>
  <si>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</si>
  <si>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</si>
  <si>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</si>
  <si>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</si>
  <si>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</si>
  <si>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</si>
  <si>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</si>
  <si>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</si>
  <si>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</si>
  <si>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</si>
  <si>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</si>
  <si>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</si>
  <si>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</si>
  <si>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</si>
  <si>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</si>
  <si>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</si>
  <si>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</si>
  <si>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</si>
  <si>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</si>
  <si>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</si>
  <si>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</si>
  <si>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</si>
  <si>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</si>
  <si>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</si>
  <si>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</si>
  <si>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</si>
  <si>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</si>
  <si>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</si>
  <si>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</si>
  <si>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</si>
  <si>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</si>
  <si>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</si>
  <si>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</si>
  <si>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</si>
  <si>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</si>
  <si>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</si>
  <si>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</si>
  <si>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</si>
  <si>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</si>
  <si>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</si>
  <si>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</si>
  <si>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</si>
  <si>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</si>
  <si>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</si>
  <si>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</si>
  <si>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</si>
  <si>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</si>
  <si>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</si>
  <si>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</si>
  <si>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</si>
  <si>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</si>
  <si>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</si>
  <si>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</si>
  <si>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</si>
  <si>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</si>
  <si>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</si>
  <si>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</si>
  <si>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</si>
  <si>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</si>
  <si>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</si>
  <si>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</si>
  <si>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</si>
  <si>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</si>
  <si>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</si>
  <si>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</si>
  <si>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</si>
  <si>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</si>
  <si>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</si>
  <si>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</si>
  <si>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</si>
  <si>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</si>
  <si>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</si>
  <si>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</si>
  <si>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</si>
  <si>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</si>
  <si>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</si>
  <si>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</si>
  <si>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</si>
  <si>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</si>
  <si>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</si>
  <si>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</si>
  <si>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</si>
  <si>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</si>
  <si>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</si>
  <si>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</si>
  <si>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</si>
  <si>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</si>
  <si>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</si>
  <si>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</si>
  <si>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</si>
  <si>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</si>
  <si>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</si>
  <si>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</si>
  <si>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</si>
  <si>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</si>
  <si>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</si>
  <si>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</si>
  <si>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</si>
  <si>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</si>
  <si>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</si>
  <si>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</si>
  <si>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</si>
  <si>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</si>
  <si>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</si>
  <si>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</si>
  <si>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</si>
  <si>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</si>
  <si>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</si>
  <si>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</si>
  <si>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</si>
  <si>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</si>
  <si>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</si>
  <si>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</si>
  <si>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</si>
  <si>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</si>
  <si>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</si>
  <si>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</si>
  <si>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</si>
  <si>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</si>
  <si>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</si>
  <si>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</si>
  <si>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</si>
  <si>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</si>
  <si>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</si>
  <si>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</si>
  <si>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</si>
  <si>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</si>
  <si>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</si>
  <si>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</si>
  <si>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</si>
  <si>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</si>
  <si>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</si>
  <si>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</si>
  <si>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</si>
  <si>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</si>
  <si>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</si>
  <si>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</si>
  <si>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</si>
  <si>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</si>
  <si>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</si>
  <si>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</si>
  <si>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</si>
  <si>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</si>
  <si>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</si>
  <si>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</si>
  <si>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</si>
  <si>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</si>
  <si>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</si>
  <si>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</si>
  <si>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</si>
  <si>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</si>
  <si>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</si>
  <si>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</si>
  <si>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</si>
  <si>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</si>
  <si>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</si>
  <si>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</si>
  <si>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</si>
  <si>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</si>
  <si>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</si>
  <si>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</si>
  <si>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</si>
  <si>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</si>
  <si>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</si>
  <si>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</si>
  <si>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</si>
  <si>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</si>
  <si>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</si>
  <si>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</si>
  <si>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</si>
  <si>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</si>
  <si>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</si>
  <si>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</si>
  <si>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</si>
  <si>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</si>
  <si>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</si>
  <si>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</si>
  <si>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</si>
  <si>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</si>
  <si>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</si>
  <si>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</si>
  <si>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</si>
  <si>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</si>
  <si>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</si>
  <si>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</si>
  <si>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</si>
  <si>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</si>
  <si>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</si>
  <si>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</si>
  <si>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</si>
  <si>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</si>
  <si>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</si>
  <si>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</si>
  <si>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</si>
  <si>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</si>
  <si>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</si>
  <si>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</si>
  <si>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</si>
  <si>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</si>
  <si>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</si>
  <si>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</si>
  <si>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</si>
  <si>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</si>
  <si>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</si>
  <si>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</si>
  <si>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</si>
  <si>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</si>
  <si>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</si>
  <si>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</si>
  <si>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</si>
  <si>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</si>
  <si>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</si>
  <si>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</si>
  <si>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</si>
  <si>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</si>
  <si>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</si>
  <si>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</si>
  <si>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</si>
  <si>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</si>
  <si>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</si>
  <si>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</si>
  <si>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</si>
  <si>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</si>
  <si>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</si>
  <si>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</si>
  <si>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</si>
  <si>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</si>
  <si>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</si>
  <si>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</si>
  <si>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</si>
  <si>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</si>
  <si>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</si>
  <si>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</si>
  <si>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</si>
  <si>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</si>
  <si>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</si>
  <si>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</si>
  <si>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</si>
  <si>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</si>
  <si>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</si>
  <si>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</si>
  <si>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</si>
  <si>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</si>
  <si>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</si>
  <si>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</si>
  <si>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</si>
  <si>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</si>
  <si>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</si>
  <si>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</si>
  <si>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</si>
  <si>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</si>
  <si>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</si>
  <si>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</si>
  <si>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</si>
  <si>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</si>
  <si>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</si>
  <si>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</si>
  <si>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</si>
  <si>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</si>
  <si>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</si>
  <si>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</si>
  <si>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</si>
  <si>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</si>
  <si>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</si>
  <si>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</si>
  <si>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</si>
  <si>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</si>
  <si>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</si>
  <si>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</si>
  <si>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</si>
  <si>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</si>
  <si>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</si>
  <si>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</si>
  <si>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</si>
  <si>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</si>
  <si>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</si>
  <si>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</si>
  <si>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</si>
  <si>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</si>
  <si>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</si>
  <si>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</si>
  <si>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</si>
  <si>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</si>
  <si>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</si>
  <si>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</si>
  <si>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</si>
  <si>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</si>
  <si>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</si>
  <si>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</si>
  <si>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</si>
  <si>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</si>
  <si>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</si>
  <si>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</si>
  <si>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</si>
  <si>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</si>
  <si>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</si>
  <si>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</si>
  <si>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</si>
  <si>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</si>
  <si>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</si>
  <si>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</si>
  <si>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</si>
  <si>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</si>
  <si>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</si>
  <si>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</si>
  <si>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</si>
  <si>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</si>
  <si>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</si>
  <si>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</si>
  <si>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</si>
  <si>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</si>
  <si>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</si>
  <si>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</si>
  <si>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</si>
  <si>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</si>
  <si>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</si>
  <si>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</si>
  <si>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</si>
  <si>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</si>
  <si>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</si>
  <si>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</si>
  <si>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</si>
  <si>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</si>
  <si>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</si>
  <si>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</si>
  <si>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</si>
  <si>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</si>
  <si>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</si>
  <si>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</si>
  <si>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</si>
  <si>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</si>
  <si>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</si>
  <si>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</si>
  <si>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</si>
  <si>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</si>
  <si>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</si>
  <si>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</si>
  <si>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</si>
  <si>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</si>
  <si>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</si>
  <si>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</si>
  <si>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</si>
  <si>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</si>
  <si>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</si>
  <si>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</si>
  <si>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</si>
  <si>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</si>
  <si>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</si>
  <si>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</si>
  <si>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</si>
  <si>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</si>
  <si>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</si>
  <si>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</si>
  <si>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</si>
  <si>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</si>
  <si>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</si>
  <si>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</si>
  <si>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</si>
  <si>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</si>
  <si>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</si>
  <si>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</si>
  <si>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</si>
  <si>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</si>
  <si>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</si>
  <si>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</si>
  <si>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</si>
  <si>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</si>
  <si>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</si>
  <si>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</si>
  <si>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</si>
  <si>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</si>
  <si>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</si>
  <si>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</si>
  <si>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</si>
  <si>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</si>
  <si>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</si>
  <si>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</si>
  <si>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</si>
  <si>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</si>
  <si>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</si>
  <si>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</si>
  <si>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</si>
  <si>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</si>
  <si>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</si>
  <si>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</si>
  <si>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</si>
  <si>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</si>
  <si>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PCM-20251019-00001344</t>
  </si>
  <si>
    <t xml:space="preserve">Team on the way 30 min </t>
  </si>
  <si>
    <t xml:space="preserve"> PCM-20250215-00000830 </t>
  </si>
  <si>
    <t>LTE site still down and  site located in aramco area access issue need special permission</t>
  </si>
  <si>
    <t>PCM-20251019-00001236</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</si>
  <si>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</si>
  <si>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</si>
  <si>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</si>
  <si>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</si>
  <si>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</si>
  <si>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</si>
  <si>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</si>
  <si>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</si>
  <si>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</si>
  <si>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</si>
  <si>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</si>
  <si>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</si>
  <si>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</si>
  <si>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PCM-20251019-00000242</t>
  </si>
  <si>
    <t>Minor</t>
  </si>
  <si>
    <t xml:space="preserve">cell flapping at  LTE due to Rectifire module issue , under arrangement // ETA 45 mins </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</si>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</sst>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57" dataDxfId="156" headerRowBorderDxfId="154" tableBorderDxfId="155" totalsRowBorderDxfId="153">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1" totalsRowShown="0" headerRowDxfId="48" dataDxfId="47" headerRowBorderDxfId="45" tableBorderDxfId="46" totalsRowBorderDxfId="44">
  <autoFilter ref="A1:L3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63" totalsRowShown="0" headerRowDxfId="15" dataDxfId="14" headerRowBorderDxfId="12" tableBorderDxfId="13">
  <autoFilter ref="A1:L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286.64241400462925</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6.1471015046263346</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45949.590839930555</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45949.590839930555</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45949.590839930555</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45949.590839930555</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45949.590839930555</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45949.590839930555</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45949.590839930555</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45949.590839930555</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45949.590839930555</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45949.590839930555</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45949.590839930555</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45949.590839930555</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45949.590839930555</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45949.590839930555</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45949.590839930555</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45949.590839930555</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45949.590839930555</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45949.590839930555</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45949.590839930555</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45949.590839930555</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45949.590839930555</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45949.590839930555</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45949.590839930555</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45949.590839930555</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45949.590839930555</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45949.590839930555</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45949.590839930555</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45949.590839930555</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45949.590839930555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45949.590839930555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45949.590839930555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45949.590839930555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45949.590839930555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45949.590839930555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45949.590839930555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45949.590839930555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45949.590839930555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45949.590839930555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45949.590839930555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45949.590839930555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45949.590839930555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45949.590839930555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45949.590839930555</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45949.590839930555</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45949.590839930555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45949.590839930555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45949.590839930555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45949.590839930555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45949.590839930555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45949.590839930555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45949.590839930555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45949.590839930555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45949.590839930555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45949.590839930555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45949.590839930555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45949.590839930555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45949.590839930555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45949.590839930555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45949.590839930555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45949.590839930555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45949.590839930555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45949.590839930555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45949.590839930555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45949.590839930555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45949.590839930555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45949.590839930555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45949.590839930555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45949.590839930555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45949.590839930555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45949.590839930555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45949.590839930555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45949.590839930555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45949.590839930555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45949.590839930555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45949.590839930555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45949.590839930555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45949.590839930555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45949.590839930555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45949.590839930555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45949.590839930555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45949.590839930555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45949.590839930555</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45949.590839930555</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45949.590839930555</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45949.590839930555</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45949.590839930555</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45949.590839930555</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45949.590839930555</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45949.590839930555</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45949.590839930555</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45949.590839930555</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45949.590839930555</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45949.590839930555</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45949.590839930555</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45949.590839930555</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45949.590839930555</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45949.590839930555</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45949.590839930555</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45949.590839930555</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45949.590839930555</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057CC3BD-06AA-49E4-8EF0-6349808F1D05}"/>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142.86375659722398</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124.59100196759391</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5.0950644675904186</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45949.590839930555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45949.590839930555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45949.590839930555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45949.590839930555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45949.590839930555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45949.590839930555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45949.590839930555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45949.590839930555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45949.590839930555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45949.590839930555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45949.590839930555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45949.590839930555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45949.590839930555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45949.590839930555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45949.590839930555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45949.590839930555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45949.590839930555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45949.590839930555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45949.590839930555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45949.590839930555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45949.590839930555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45949.590839930555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45949.590839930555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45949.590839930555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45949.590839930555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45949.590839930555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45949.590839930555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45949.590839930555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45949.590839930555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45949.590839930555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45949.590839930555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45949.590839930555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45949.590839930555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45949.590839930555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45949.590839930555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45949.590839930555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45949.590839930555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45949.590839930555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45949.590839930555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45949.590839930555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45949.590839930555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45949.590839930555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45949.590839930555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45949.590839930555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45949.590839930555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45949.590839930555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45949.590839930555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45949.590839930555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45949.590839930555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45949.590839930555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45949.590839930555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45949.590839930555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45949.590839930555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45949.590839930555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45949.590839930555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45949.590839930555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45949.590839930555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45949.590839930555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45949.590839930555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45949.590839930555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45949.590839930555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45949.590839930555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45949.590839930555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45949.590839930555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45949.590839930555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45949.590839930555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45949.590839930555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45949.590839930555</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45949.590839930555</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45949.590839930555</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45949.590839930555</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45949.590839930555</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45949.590839930555</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45949.590839930555</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45949.590839930555</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45949.590839930555</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45949.590839930555</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45949.590839930555</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45949.590839930555</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45949.590839930555</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45949.590839930555</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45949.590839930555</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45949.590839930555</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45949.590839930555</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45949.590839930555</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45949.590839930555</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45949.590839930555</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C12" sqref="C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66" t="s">
        <v>39054</v>
      </c>
      <c r="B2" s="64" t="str">
        <f>IFERROR(VLOOKUP(D2,DB!A:K,11,0),"")</f>
        <v>R3</v>
      </c>
      <c r="C2" s="64">
        <v>2</v>
      </c>
      <c r="D2" s="18" t="s">
        <v>15235</v>
      </c>
      <c r="E2" s="18" t="s">
        <v>38964</v>
      </c>
      <c r="F2" s="166">
        <v>45949.563993055555</v>
      </c>
      <c r="G2" s="21">
        <f ca="1">IFERROR(NOW()-F2,"-")</f>
        <v>2.6846875000046566E-2</v>
      </c>
      <c r="H2" s="22">
        <v>45949.557847222219</v>
      </c>
      <c r="I2" s="19" t="str">
        <f>IFERROR(VLOOKUP(D2,DB!A:F,6,0),"")</f>
        <v>SCECO</v>
      </c>
      <c r="J2" s="18" t="str">
        <f>IFERROR(VLOOKUP(D2,DB!A:G,7,0),"")</f>
        <v>Dead</v>
      </c>
      <c r="K2" s="47" t="s">
        <v>39055</v>
      </c>
      <c r="L2" s="23" t="str">
        <f>IFERROR(VLOOKUP(D2,DB!A:I,9,0),"")</f>
        <v>Latis</v>
      </c>
    </row>
    <row r="3" spans="1:13" ht="15" customHeight="1">
      <c r="A3" s="19"/>
      <c r="B3" s="64" t="str">
        <f>IFERROR(VLOOKUP(D3,DB!A:K,11,0),"")</f>
        <v/>
      </c>
      <c r="C3" s="18"/>
      <c r="D3" s="18"/>
      <c r="E3" s="18"/>
      <c r="F3" s="20"/>
      <c r="G3" s="21">
        <f t="shared" ref="G3:G44" ca="1" si="0">IFERROR(NOW()-F3,"-")</f>
        <v>45949.590839930555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45949.590839930555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45949.590839930555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45949.590839930555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45949.590839930555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45949.590839930555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45949.590839930555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45949.590839930555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45949.590839930555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45949.590839930555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45949.590839930555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45949.590839930555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45949.590839930555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45949.590839930555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45949.590839930555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45949.590839930555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45949.590839930555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45949.590839930555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45949.590839930555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45949.590839930555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45949.590839930555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45949.590839930555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45949.590839930555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45949.590839930555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45949.590839930555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45949.590839930555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45949.590839930555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45949.590839930555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45949.590839930555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45949.590839930555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45949.590839930555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45949.590839930555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45949.590839930555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45949.590839930555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45949.590839930555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45949.590839930555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45949.590839930555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45949.590839930555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45949.590839930555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45949.590839930555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45949.590839930555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45949.590839930555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45949.590839930555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45949.590839930555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45949.590839930555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45949.590839930555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45949.590839930555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45949.590839930555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45949.590839930555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45949.590839930555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45949.590839930555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45949.590839930555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45949.590839930555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45949.590839930555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45949.590839930555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45949.590839930555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45949.590839930555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45949.590839930555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45949.590839930555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45949.590839930555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45949.590839930555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45949.590839930555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45949.590839930555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45949.590839930555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45949.590839930555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45949.590839930555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45949.590839930555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45949.590839930555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45949.590839930555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45949.590839930555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45949.590839930555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45949.590839930555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45949.590839930555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45949.590839930555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45949.590839930555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45949.590839930555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45949.590839930555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45949.590839930555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45949.590839930555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45949.590839930555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45949.590839930555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45949.590839930555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45949.590839930555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45949.590839930555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45949.590839930555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45949.590839930555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45949.590839930555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45949.590839930555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45949.590839930555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45949.590839930555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45949.590839930555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45949.590839930555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45949.590839930555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45949.590839930555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45949.590839930555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45949.590839930555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45949.590839930555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45949.590839930555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45949.590839930555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45949.590839930555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45949.590839930555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45949.590839930555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45949.590839930555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45949.590839930555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45949.590839930555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45949.590839930555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45949.590839930555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45949.590839930555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45949.590839930555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45949.590839930555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45949.590839930555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45949.590839930555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45949.590839930555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45949.590839930555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45949.590839930555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45949.590839930555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45949.590839930555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45949.590839930555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45949.590839930555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45949.590839930555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45949.590839930555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45949.590839930555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45949.590839930555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45949.590839930555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45949.590839930555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45949.590839930555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45949.590839930555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45949.590839930555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45949.590839930555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45949.590839930555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45949.590839930555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45949.590839930555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45949.590839930555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45949.590839930555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45949.590839930555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45949.590839930555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45949.590839930555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45949.590839930555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45949.590839930555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45949.590839930555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45949.590839930555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45949.590839930555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45949.590839930555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45949.590839930555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45949.590839930555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45949.590839930555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45949.590839930555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45949.590839930555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45949.590839930555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45949.590839930555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45949.590839930555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45949.590839930555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45949.590839930555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45949.590839930555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45949.590839930555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45949.590839930555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45949.590839930555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45949.590839930555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45949.590839930555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45949.590839930555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45949.590839930555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45949.590839930555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45949.590839930555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45949.590839930555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45949.590839930555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45949.590839930555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45949.590839930555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45949.590839930555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45949.590839930555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45949.590839930555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45949.590839930555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45949.590839930555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45949.590839930555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45949.590839930555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45949.590839930555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45949.590839930555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45949.590839930555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45949.590839930555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45949.590839930555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45949.590839930555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45949.590839930555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45949.590839930555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45949.590839930555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45949.590839930555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45949.590839930555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45949.590839930555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45949.590839930555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45949.590839930555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45949.590839930555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45949.590839930555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45949.590839930555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45949.590839930555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45949.590839930555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45949.590839930555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45949.590839930555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45949.590839930555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45949.590839930555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45949.590839930555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45949.590839930555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45949.590839930555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45949.590839930555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45949.590839930555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45949.590839930555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45949.590839930555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45949.590839930555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45949.590839930555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45949.590839930555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45949.590839930555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45949.590839930555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45949.590839930555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45949.590839930555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45949.590839930555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45949.590839930555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45949.590839930555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45949.590839930555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45949.590839930555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45949.590839930555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45949.590839930555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45949.590839930555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45949.590839930555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45949.590839930555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45949.590839930555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45949.590839930555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45949.590839930555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45949.590839930555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45949.590839930555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45949.590839930555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45949.590839930555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45949.590839930555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45949.590839930555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45949.590839930555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45949.590839930555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45949.590839930555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45949.590839930555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45949.590839930555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45949.590839930555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45949.590839930555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45949.590839930555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45949.590839930555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45949.590839930555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45949.590839930555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45949.590839930555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45949.590839930555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45949.590839930555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45949.590839930555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45949.590839930555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45949.590839930555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45949.590839930555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45949.590839930555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45949.590839930555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45949.590839930555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45949.590839930555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45949.590839930555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45949.590839930555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45949.590839930555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45949.590839930555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45949.590839930555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45949.590839930555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45949.590839930555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45949.590839930555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45949.590839930555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45949.590839930555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45949.590839930555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45949.590839930555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45949.590839930555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45949.590839930555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45949.590839930555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45949.590839930555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45949.590839930555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45949.590839930555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45949.590839930555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45949.590839930555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45949.590839930555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45949.590839930555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45949.590839930555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45949.590839930555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45949.590839930555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45949.590839930555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45949.590839930555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45949.590839930555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45949.590839930555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45949.590839930555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45949.590839930555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45949.590839930555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45949.590839930555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45949.590839930555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45949.590839930555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45949.590839930555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45949.590839930555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45949.590839930555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45949.590839930555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45949.590839930555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45949.590839930555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45949.590839930555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45949.590839930555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45949.590839930555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45949.590839930555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45949.590839930555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45949.590839930555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45949.590839930555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45949.590839930555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45949.590839930555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45949.590839930555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45949.590839930555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45949.590839930555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45949.590839930555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45949.590839930555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45949.590839930555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45949.590839930555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45949.590839930555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45949.590839930555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45949.590839930555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45949.590839930555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45949.590839930555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45949.590839930555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45949.590839930555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45949.590839930555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45949.590839930555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45949.590839930555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45949.590839930555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45949.590839930555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45949.590839930555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45949.590839930555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45949.590839930555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45949.590839930555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45949.590839930555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45949.590839930555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45949.590839930555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45949.590839930555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45949.590839930555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45949.590839930555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45949.590839930555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45949.590839930555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45949.590839930555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45949.590839930555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45949.590839930555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45949.590839930555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45949.590839930555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45949.590839930555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45949.590839930555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45949.590839930555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45949.590839930555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45949.590839930555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45949.590839930555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45949.590839930555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45949.590839930555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45949.590839930555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45949.590839930555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45949.590839930555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45949.590839930555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45949.590839930555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45949.590839930555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45949.590839930555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45949.590839930555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45949.590839930555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45949.590839930555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45949.590839930555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45949.590839930555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45949.590839930555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45949.590839930555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45949.590839930555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45949.590839930555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45949.590839930555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45949.590839930555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45949.590839930555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45949.590839930555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45949.590839930555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45949.590839930555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45949.590839930555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45949.590839930555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45949.590839930555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45949.590839930555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45949.590839930555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45949.590839930555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45949.590839930555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45949.590839930555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45949.590839930555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45949.590839930555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45949.590839930555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45949.590839930555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45949.590839930555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45949.590839930555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45949.590839930555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45949.590839930555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45949.590839930555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45949.590839930555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45949.590839930555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45949.590839930555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45949.590839930555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45949.590839930555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45949.590839930555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45949.590839930555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45949.590839930555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45949.590839930555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45949.590839930555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45949.590839930555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45949.590839930555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45949.590839930555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45949.590839930555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45949.590839930555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45949.590839930555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45949.590839930555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45949.590839930555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45949.590839930555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45949.590839930555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45949.590839930555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45949.590839930555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45949.590839930555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45949.590839930555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45949.590839930555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45949.590839930555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45949.590839930555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45949.590839930555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45949.590839930555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45949.590839930555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45949.590839930555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45949.590839930555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45949.590839930555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45949.590839930555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45949.590839930555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45949.590839930555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45949.590839930555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45949.590839930555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45949.590839930555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45949.590839930555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45949.590839930555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45949.590839930555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45949.590839930555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45949.590839930555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45949.590839930555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45949.590839930555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45949.590839930555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45949.590839930555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45949.590839930555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45949.590839930555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45949.590839930555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45949.590839930555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45949.590839930555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45949.590839930555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45949.590839930555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45949.590839930555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45949.590839930555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45949.590839930555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45949.590839930555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45949.590839930555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45949.590839930555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45949.590839930555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45949.590839930555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45949.590839930555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45949.590839930555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45949.590839930555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45949.590839930555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45949.590839930555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45949.590839930555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45949.590839930555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45949.590839930555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45949.590839930555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45949.590839930555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45949.590839930555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45949.590839930555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45949.590839930555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45949.590839930555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45949.590839930555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45949.590839930555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45949.590839930555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45949.590839930555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45949.590839930555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45949.590839930555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45949.590839930555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45949.590839930555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45949.590839930555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45949.590839930555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45949.590839930555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45949.590839930555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45949.590839930555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45949.590839930555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45949.590839930555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45949.590839930555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45949.590839930555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45949.590839930555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45949.590839930555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45949.590839930555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45949.590839930555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45949.590839930555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45949.590839930555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45949.590839930555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45949.590839930555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45949.590839930555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45949.590839930555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45949.590839930555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45949.590839930555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45949.590839930555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45949.590839930555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45949.590839930555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45949.590839930555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45949.590839930555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45949.590839930555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45949.590839930555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45949.590839930555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45949.590839930555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45949.590839930555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45949.590839930555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45949.590839930555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45949.590839930555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45949.590839930555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45949.590839930555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45949.590839930555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45949.590839930555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45949.590839930555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45949.590839930555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45949.590839930555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45949.590839930555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45949.590839930555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45949.590839930555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45949.590839930555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45949.590839930555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45949.590839930555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45949.590839930555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45949.590839930555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45949.590839930555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45949.590839930555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45949.590839930555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45949.590839930555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45949.590839930555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45949.590839930555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45949.590839930555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45949.590839930555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45949.590839930555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45949.590839930555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45949.590839930555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45949.590839930555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45949.590839930555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45949.590839930555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45949.590839930555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45949.590839930555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45949.590839930555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45949.590839930555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45949.590839930555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45949.590839930555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45949.590839930555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45949.590839930555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45949.590839930555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45949.590839930555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45949.590839930555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45949.590839930555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45949.590839930555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45949.590839930555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45949.590839930555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45949.590839930555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45949.590839930555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45949.590839930555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45949.590839930555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45949.590839930555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45949.590839930555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45949.590839930555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45949.590839930555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45949.590839930555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45949.590839930555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45949.590839930555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45949.590839930555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45949.590839930555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45949.590839930555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45949.590839930555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45949.590839930555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45949.590839930555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45949.590839930555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45949.590839930555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45949.590839930555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45949.590839930555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45949.590839930555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45949.590839930555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45949.590839930555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45949.590839930555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45949.590839930555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45949.590839930555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45949.590839930555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45949.590839930555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45949.590839930555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45949.590839930555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45949.590839930555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45949.590839930555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45949.590839930555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45949.590839930555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45949.590839930555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45949.590839930555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45949.590839930555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45949.590839930555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45949.590839930555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45949.590839930555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45949.590839930555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45949.590839930555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45949.590839930555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45949.590839930555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45949.590839930555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45949.590839930555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45949.590839930555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45949.590839930555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45949.590839930555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45949.590839930555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45949.590839930555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45949.590839930555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45949.590839930555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45949.590839930555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45949.590839930555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45949.590839930555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45949.590839930555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45949.590839930555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45949.590839930555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45949.590839930555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45949.590839930555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45949.590839930555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45949.590839930555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45949.590839930555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45949.590839930555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45949.590839930555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45949.590839930555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45949.590839930555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45949.590839930555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45949.590839930555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45949.590839930555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45949.590839930555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45949.590839930555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45949.590839930555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45949.590839930555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45949.590839930555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45949.590839930555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45949.590839930555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45949.590839930555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45949.590839930555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45949.590839930555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45949.590839930555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45949.590839930555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45949.590839930555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45949.590839930555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45949.590839930555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45949.590839930555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45949.590839930555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45949.590839930555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45949.590839930555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45949.590839930555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45949.590839930555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45949.590839930555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45949.590839930555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45949.590839930555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45949.590839930555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45949.590839930555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45949.590839930555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45949.590839930555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45949.590839930555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45949.590839930555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45949.590839930555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45949.590839930555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45949.590839930555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45949.590839930555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45949.590839930555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45949.590839930555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45949.590839930555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45949.590839930555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45949.590839930555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45949.590839930555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45949.590839930555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45949.590839930555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45949.590839930555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45949.590839930555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45949.590839930555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45949.590839930555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45949.590839930555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45949.590839930555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45949.590839930555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45949.590839930555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45949.590839930555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45949.590839930555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45949.590839930555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45949.590839930555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45949.590839930555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45949.590839930555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45949.590839930555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45949.590839930555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45949.590839930555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45949.590839930555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45949.590839930555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45949.590839930555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45949.590839930555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45949.590839930555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45949.590839930555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45949.590839930555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45949.590839930555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45949.590839930555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45949.590839930555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45949.590839930555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45949.590839930555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45949.590839930555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45949.590839930555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45949.590839930555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45949.590839930555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45949.590839930555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45949.590839930555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45949.590839930555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45949.590839930555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45949.590839930555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45949.590839930555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45949.590839930555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45949.590839930555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45949.590839930555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45949.590839930555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45949.590839930555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45949.590839930555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45949.590839930555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45949.590839930555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45949.590839930555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45949.590839930555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45949.590839930555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45949.590839930555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45949.590839930555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45949.590839930555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45949.590839930555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45949.590839930555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45949.590839930555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45949.590839930555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45949.590839930555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45949.590839930555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45949.590839930555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45949.590839930555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45949.590839930555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45949.590839930555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45949.590839930555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45949.590839930555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45949.590839930555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45949.590839930555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45949.590839930555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45949.590839930555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45949.590839930555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45949.590839930555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45949.590839930555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45949.590839930555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45949.590839930555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45949.590839930555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45949.590839930555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45949.590839930555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45949.590839930555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45949.590839930555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45949.590839930555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45949.590839930555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45949.590839930555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45949.590839930555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45949.590839930555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45949.590839930555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45949.590839930555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45949.590839930555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45949.590839930555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45949.590839930555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45949.590839930555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45949.590839930555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45949.590839930555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45949.590839930555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45949.590839930555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45949.590839930555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45949.590839930555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45949.590839930555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45949.590839930555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45949.590839930555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45949.590839930555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45949.590839930555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45949.590839930555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45949.590839930555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45949.590839930555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45949.590839930555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45949.590839930555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45949.590839930555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45949.590839930555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45949.590839930555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45949.590839930555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45949.590839930555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45949.590839930555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45949.590839930555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45949.590839930555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45949.590839930555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45949.590839930555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45949.590839930555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45949.590839930555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45949.590839930555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45949.590839930555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45949.590839930555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45949.590839930555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45949.590839930555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45949.590839930555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45949.590839930555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45949.590839930555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45949.590839930555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45949.590839930555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45949.590839930555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45949.590839930555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45949.590839930555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45949.590839930555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45949.590839930555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45949.590839930555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45949.590839930555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45949.590839930555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45949.590839930555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45949.590839930555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45949.590839930555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45949.590839930555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45949.590839930555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45949.590839930555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45949.590839930555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45949.590839930555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45949.590839930555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45949.590839930555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45949.590839930555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45949.590839930555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45949.590839930555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45949.590839930555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45949.590839930555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45949.590839930555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45949.590839930555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45949.590839930555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45949.590839930555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45949.590839930555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45949.590839930555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45949.590839930555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45949.590839930555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45949.590839930555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45949.590839930555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45949.590839930555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45949.590839930555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45949.590839930555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45949.590839930555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45949.590839930555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45949.590839930555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45949.590839930555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45949.590839930555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45949.590839930555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45949.590839930555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45949.590839930555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45949.590839930555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45949.590839930555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45949.590839930555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45949.590839930555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45949.590839930555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45949.590839930555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45949.590839930555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45949.590839930555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45949.590839930555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45949.590839930555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45949.590839930555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45949.590839930555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45949.590839930555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45949.590839930555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45949.590839930555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45949.590839930555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45949.590839930555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45949.590839930555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45949.590839930555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45949.590839930555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45949.590839930555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45949.590839930555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45949.590839930555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45949.590839930555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45949.590839930555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45949.590839930555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45949.590839930555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45949.590839930555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45949.590839930555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45949.590839930555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45949.590839930555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45949.590839930555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45949.590839930555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45949.590839930555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45949.590839930555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45949.590839930555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45949.590839930555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45949.590839930555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45949.590839930555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45949.590839930555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45949.590839930555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45949.590839930555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45949.590839930555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45949.590839930555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45949.590839930555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45949.590839930555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45949.590839930555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45949.590839930555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45949.590839930555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45949.590839930555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45949.590839930555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45949.590839930555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45949.590839930555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45949.590839930555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45949.590839930555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45949.590839930555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45949.590839930555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45949.590839930555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45949.590839930555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45949.590839930555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45949.590839930555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45949.590839930555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45949.590839930555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45949.590839930555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45949.590839930555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45949.590839930555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45949.590839930555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45949.590839930555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45949.590839930555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45949.590839930555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45949.590839930555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45949.590839930555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45949.590839930555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45949.590839930555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45949.590839930555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45949.590839930555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45949.590839930555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45949.590839930555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45949.590839930555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45949.590839930555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45949.590839930555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45949.590839930555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45949.590839930555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45949.590839930555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45949.590839930555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45949.590839930555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45949.590839930555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45949.590839930555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45949.590839930555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45949.590839930555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45949.590839930555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45949.590839930555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45949.590839930555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45949.590839930555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45949.590839930555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45949.590839930555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45949.590839930555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45949.590839930555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45949.590839930555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45949.590839930555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45949.590839930555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45949.590839930555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45949.590839930555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45949.590839930555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45949.590839930555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45949.590839930555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45949.590839930555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45949.590839930555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45949.590839930555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45949.590839930555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45949.590839930555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45949.590839930555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45949.590839930555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45949.590839930555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45949.590839930555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45949.590839930555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45949.590839930555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45949.590839930555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45949.590839930555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45949.590839930555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45949.590839930555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45949.590839930555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45949.590839930555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45949.590839930555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45949.590839930555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45949.590839930555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45949.590839930555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45949.590839930555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45949.590839930555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45949.590839930555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45949.590839930555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45949.590839930555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45949.590839930555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45949.590839930555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45949.590839930555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45949.590839930555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45949.590839930555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45949.590839930555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45949.590839930555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45949.590839930555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45949.590839930555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45949.590839930555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45949.590839930555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45949.590839930555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45949.590839930555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45949.590839930555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45949.590839930555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45949.590839930555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45949.590839930555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45949.590839930555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45949.590839930555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45949.590839930555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45949.590839930555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45949.590839930555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45949.590839930555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45949.590839930555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45949.590839930555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45949.590839930555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45949.590839930555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45949.590839930555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45949.590839930555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45949.590839930555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45949.590839930555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45949.590839930555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45949.590839930555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45949.590839930555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45949.590839930555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45949.590839930555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45949.590839930555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45949.590839930555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45949.590839930555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45949.590839930555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45949.590839930555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45949.590839930555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45949.590839930555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45949.590839930555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45949.590839930555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45949.590839930555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45949.590839930555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45949.590839930555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45949.590839930555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45949.590839930555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45949.590839930555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45949.590839930555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45949.590839930555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45949.590839930555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45949.590839930555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45949.590839930555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45949.590839930555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45949.590839930555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45949.590839930555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45949.590839930555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45949.590839930555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45949.590839930555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45949.590839930555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45949.590839930555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45949.590839930555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45949.590839930555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45949.590839930555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45949.590839930555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45949.590839930555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45949.590839930555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45949.590839930555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45949.590839930555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45949.590839930555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45949.590839930555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45949.590839930555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45949.590839930555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45949.590839930555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45949.590839930555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45949.590839930555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45949.590839930555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45949.590839930555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45949.590839930555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45949.590839930555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45949.590839930555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45949.590839930555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45949.590839930555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45949.590839930555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45949.590839930555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45949.590839930555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45949.590839930555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45949.590839930555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45949.590839930555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45949.590839930555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45949.590839930555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45949.590839930555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45949.590839930555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45949.590839930555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45949.590839930555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45949.590839930555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45949.590839930555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45949.590839930555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45949.590839930555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45949.590839930555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45949.590839930555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45949.590839930555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45949.590839930555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45949.590839930555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45949.590839930555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45949.590839930555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45949.590839930555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45949.590839930555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45949.590839930555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45949.590839930555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45949.590839930555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45949.590839930555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45949.590839930555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45949.590839930555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45949.590839930555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45949.590839930555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45949.590839930555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45949.590839930555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45949.590839930555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45949.590839930555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45949.590839930555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45949.590839930555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45949.590839930555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45949.590839930555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45949.590839930555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45949.590839930555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45949.590839930555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45949.590839930555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45949.590839930555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45949.590839930555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45949.590839930555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45949.590839930555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45949.590839930555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45949.590839930555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45949.590839930555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45949.590839930555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45949.590839930555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45949.590839930555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45949.590839930555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45949.590839930555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45949.590839930555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45949.590839930555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45949.590839930555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45949.590839930555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45949.590839930555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45949.590839930555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45949.590839930555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45949.590839930555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45949.590839930555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45949.590839930555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45949.590839930555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45949.590839930555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45949.590839930555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45949.590839930555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45949.590839930555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45949.590839930555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45949.590839930555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45949.590839930555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45949.590839930555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45949.590839930555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45949.590839930555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45949.590839930555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45949.590839930555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45949.590839930555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45949.590839930555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45949.590839930555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45949.590839930555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45949.590839930555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45949.590839930555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45949.590839930555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45949.590839930555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45949.590839930555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45949.590839930555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45949.590839930555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45949.590839930555</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45949.590839930555</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1"/>
  <sheetViews>
    <sheetView tabSelected="1" workbookViewId="0">
      <selection activeCell="C4" sqref="C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246.11012233795918</v>
      </c>
      <c r="H2" s="101">
        <v>45703.474768518521</v>
      </c>
      <c r="I2" s="98" t="str">
        <f>IFERROR(VLOOKUP(D2,DB!A:F,6,0),"")</f>
        <v>SCECO</v>
      </c>
      <c r="J2" s="98" t="str">
        <f>IFERROR(VLOOKUP(D2,DB!A:G,7,0),"")</f>
        <v>Dead</v>
      </c>
      <c r="K2" s="103" t="s">
        <v>39057</v>
      </c>
      <c r="L2" s="95" t="str">
        <f>IFERROR(VLOOKUP(D2,DB!A:I,9,0),"")</f>
        <v>Latis</v>
      </c>
    </row>
    <row r="3" spans="1:16" ht="15" customHeight="1">
      <c r="A3" s="121" t="s">
        <v>39058</v>
      </c>
      <c r="B3" s="121" t="str">
        <f>IFERROR(VLOOKUP(D3,DB!A:K,11,0),"")</f>
        <v>R4</v>
      </c>
      <c r="C3" s="122">
        <v>1</v>
      </c>
      <c r="D3" s="123" t="s">
        <v>36604</v>
      </c>
      <c r="E3" s="100" t="s">
        <v>38964</v>
      </c>
      <c r="F3" s="125">
        <v>45949.530428240738</v>
      </c>
      <c r="G3" s="126">
        <f ca="1">IFERROR(NOW()-F3,"")</f>
        <v>6.041168981755618E-2</v>
      </c>
      <c r="H3" s="125">
        <v>45949.524710648147</v>
      </c>
      <c r="I3" s="121" t="str">
        <f>IFERROR(VLOOKUP(D3,DB!A:F,6,0),"")</f>
        <v>SCECO</v>
      </c>
      <c r="J3" s="121" t="str">
        <f>IFERROR(VLOOKUP(D3,DB!A:G,7,0),"")</f>
        <v>In progress</v>
      </c>
      <c r="K3" s="127" t="s">
        <v>39059</v>
      </c>
      <c r="L3" s="123" t="str">
        <f>IFERROR(VLOOKUP(D3,DB!A:I,9,0),"")</f>
        <v>Latis</v>
      </c>
    </row>
    <row r="4" spans="1:16" ht="15" customHeight="1">
      <c r="A4" s="121"/>
      <c r="B4" s="121" t="str">
        <f>IFERROR(VLOOKUP(D4,DB!A:K,11,0),"")</f>
        <v>R4</v>
      </c>
      <c r="C4" s="122">
        <v>1</v>
      </c>
      <c r="D4" s="123" t="s">
        <v>24060</v>
      </c>
      <c r="E4" s="100"/>
      <c r="F4" s="125"/>
      <c r="G4" s="126">
        <f ca="1">IFERROR(NOW()-F4,"")</f>
        <v>45949.590839930555</v>
      </c>
      <c r="H4" s="125"/>
      <c r="I4" s="121" t="str">
        <f>IFERROR(VLOOKUP(D4,DB!A:F,6,0),"")</f>
        <v>SCECO</v>
      </c>
      <c r="J4" s="121" t="str">
        <f>IFERROR(VLOOKUP(D4,DB!A:G,7,0),"")</f>
        <v>In progress+Good</v>
      </c>
      <c r="K4" s="127"/>
      <c r="L4" s="123" t="str">
        <f>IFERROR(VLOOKUP(D4,DB!A:I,9,0),"")</f>
        <v>Latis</v>
      </c>
    </row>
    <row r="5" spans="1:16" ht="15" customHeight="1">
      <c r="A5" s="121"/>
      <c r="B5" s="121" t="str">
        <f>IFERROR(VLOOKUP(D5,DB!A:K,11,0),"")</f>
        <v/>
      </c>
      <c r="C5" s="122"/>
      <c r="D5" s="123"/>
      <c r="E5" s="100"/>
      <c r="F5" s="125"/>
      <c r="G5" s="126">
        <f ca="1">IFERROR(NOW()-F5,"")</f>
        <v>45949.590839930555</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45949.590839930555</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45949.590839930555</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45949.590839930555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45949.590839930555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45949.590839930555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45949.590839930555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45949.590839930555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45949.590839930555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45949.590839930555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45949.590839930555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45949.590839930555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45949.590839930555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45949.590839930555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45949.590839930555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45949.590839930555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45949.590839930555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45949.590839930555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45949.590839930555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45949.590839930555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45949.590839930555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45949.590839930555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45949.590839930555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45949.590839930555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45949.590839930555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45949.590839930555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45949.590839930555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45949.590839930555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45949.590839930555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45949.590839930555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45949.590839930555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45949.590839930555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45949.590839930555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45949.590839930555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45949.590839930555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45949.590839930555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45949.590839930555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45949.590839930555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45949.590839930555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45949.590839930555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45949.590839930555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45949.590839930555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45949.590839930555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45949.590839930555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45949.590839930555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45949.590839930555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45949.590839930555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45949.590839930555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45949.590839930555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45949.590839930555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45949.590839930555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45949.590839930555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45949.590839930555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45949.590839930555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45949.590839930555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45949.590839930555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45949.590839930555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45949.590839930555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45949.590839930555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45949.590839930555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45949.590839930555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45949.590839930555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45949.590839930555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45949.590839930555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45949.590839930555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45949.590839930555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45949.590839930555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45949.590839930555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45949.590839930555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45949.590839930555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45949.590839930555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45949.590839930555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45949.590839930555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45949.590839930555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45949.590839930555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45949.590839930555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45949.590839930555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45949.590839930555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45949.590839930555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45949.590839930555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45949.590839930555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45949.590839930555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45949.590839930555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45949.590839930555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45949.590839930555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45949.590839930555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45949.590839930555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45949.590839930555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45949.590839930555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45949.590839930555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45949.590839930555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45949.590839930555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45949.590839930555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45949.590839930555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45949.590839930555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45949.590839930555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45949.590839930555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45949.590839930555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45949.590839930555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45949.590839930555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45949.590839930555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45949.590839930555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45949.590839930555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45949.590839930555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45949.590839930555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45949.590839930555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45949.590839930555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45949.590839930555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45949.590839930555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45949.590839930555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45949.590839930555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45949.590839930555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45949.590839930555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45949.590839930555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45949.590839930555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45949.590839930555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45949.590839930555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45949.590839930555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45949.590839930555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45949.590839930555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45949.590839930555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45949.590839930555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45949.590839930555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45949.590839930555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45949.590839930555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45949.590839930555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45949.590839930555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45949.590839930555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45949.590839930555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45949.590839930555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45949.590839930555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45949.590839930555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45949.590839930555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45949.590839930555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45949.590839930555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45949.590839930555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45949.590839930555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45949.590839930555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45949.590839930555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45949.590839930555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45949.590839930555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45949.590839930555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45949.590839930555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45949.590839930555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45949.590839930555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45949.590839930555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45949.590839930555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45949.590839930555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45949.590839930555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45949.590839930555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45949.590839930555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45949.590839930555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45949.590839930555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45949.590839930555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45949.590839930555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45949.590839930555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45949.590839930555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45949.590839930555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45949.590839930555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45949.590839930555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45949.590839930555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45949.590839930555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45949.590839930555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45949.590839930555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45949.590839930555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45949.590839930555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45949.590839930555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45949.590839930555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45949.590839930555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45949.590839930555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45949.590839930555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45949.590839930555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45949.590839930555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45949.590839930555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45949.590839930555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45949.590839930555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45949.590839930555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45949.590839930555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45949.590839930555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45949.590839930555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45949.590839930555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45949.590839930555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45949.590839930555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45949.590839930555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45949.590839930555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45949.590839930555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45949.590839930555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45949.590839930555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45949.590839930555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45949.590839930555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45949.590839930555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45949.590839930555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45949.590839930555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45949.590839930555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45949.590839930555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45949.590839930555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45949.590839930555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45949.590839930555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45949.590839930555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45949.590839930555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45949.590839930555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45949.590839930555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45949.590839930555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45949.590839930555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45949.590839930555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45949.590839930555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45949.590839930555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45949.590839930555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45949.590839930555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45949.590839930555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45949.590839930555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45949.590839930555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45949.590839930555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45949.590839930555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45949.590839930555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45949.590839930555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45949.590839930555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45949.590839930555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45949.590839930555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45949.590839930555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45949.590839930555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45949.590839930555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45949.590839930555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45949.590839930555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45949.590839930555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45949.590839930555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45949.590839930555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45949.590839930555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45949.590839930555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45949.590839930555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45949.590839930555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45949.590839930555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45949.590839930555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45949.590839930555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45949.590839930555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45949.590839930555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45949.590839930555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45949.590839930555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45949.590839930555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45949.590839930555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45949.590839930555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45949.590839930555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45949.590839930555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45949.590839930555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45949.590839930555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45949.590839930555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45949.590839930555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45949.590839930555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45949.590839930555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45949.590839930555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45949.590839930555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45949.590839930555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45949.590839930555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45949.590839930555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45949.590839930555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45949.590839930555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45949.590839930555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45949.590839930555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45949.590839930555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45949.590839930555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45949.590839930555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45949.590839930555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45949.590839930555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45949.590839930555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45949.590839930555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45949.590839930555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45949.590839930555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45949.590839930555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45949.590839930555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45949.590839930555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45949.590839930555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45949.590839930555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45949.590839930555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45949.590839930555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45949.590839930555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45949.590839930555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45949.590839930555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45949.590839930555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45949.590839930555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45949.590839930555</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45949.590839930555</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45949.590839930555</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45949.590839930555</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45949.590839930555</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45949.590839930555</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45949.590839930555</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45949.590839930555</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45949.590839930555</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45949.590839930555</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45949.590839930555</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45949.590839930555</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45949.590839930555</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45949.590839930555</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45949.590839930555</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45949.590839930555</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45949.590839930555</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45949.590839930555</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45949.590839930555</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45949.590839930555</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45949.590839930555</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45949.590839930555</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45949.590839930555</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45949.590839930555</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45949.590839930555</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45949.590839930555</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45949.590839930555</v>
      </c>
      <c r="H310" s="125"/>
      <c r="I310" s="121" t="str">
        <f>IFERROR(VLOOKUP(D310,DB!A:F,6,0),"")</f>
        <v/>
      </c>
      <c r="J310" s="121" t="str">
        <f>IFERROR(VLOOKUP(D310,DB!A:G,7,0),"")</f>
        <v/>
      </c>
      <c r="K310" s="127"/>
      <c r="L310" s="123" t="str">
        <f>IFERROR(VLOOKUP(D310,DB!A:I,9,0),"")</f>
        <v/>
      </c>
    </row>
    <row r="311" spans="1:12" ht="15" customHeight="1">
      <c r="A311" s="128"/>
      <c r="B311" s="128" t="str">
        <f>IFERROR(VLOOKUP(D311,DB!A:K,11,0),"")</f>
        <v/>
      </c>
      <c r="C311" s="129"/>
      <c r="D311" s="130"/>
      <c r="E311" s="131"/>
      <c r="F311" s="132"/>
      <c r="G311" s="133">
        <f ca="1">IFERROR(NOW()-F311,"")</f>
        <v>45949.590839930555</v>
      </c>
      <c r="H311" s="132"/>
      <c r="I311" s="128" t="str">
        <f>IFERROR(VLOOKUP(D311,DB!A:F,6,0),"")</f>
        <v/>
      </c>
      <c r="J311" s="128" t="str">
        <f>IFERROR(VLOOKUP(D311,DB!A:G,7,0),"")</f>
        <v/>
      </c>
      <c r="K311" s="134"/>
      <c r="L311" s="130" t="str">
        <f>IFERROR(VLOOKUP(D311,DB!A:I,9,0),"")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7"/>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39060</v>
      </c>
      <c r="B2" s="37" t="str">
        <f>IFERROR(VLOOKUP(D2,DB!A:K,11,0),"")</f>
        <v>R5</v>
      </c>
      <c r="C2" s="37">
        <v>3</v>
      </c>
      <c r="D2" s="120" t="s">
        <v>36000</v>
      </c>
      <c r="E2" s="37" t="s">
        <v>38964</v>
      </c>
      <c r="F2" s="38">
        <v>45891.832060185188</v>
      </c>
      <c r="G2" s="150">
        <f ca="1">IFERROR(NOW()-F2,"")</f>
        <v>57.758779745367065</v>
      </c>
      <c r="H2" s="38">
        <v>45891.790393518517</v>
      </c>
      <c r="I2" s="37" t="str">
        <f>IFERROR(VLOOKUP(D2,DB!A:F,6,0),"")</f>
        <v>Generator-SG</v>
      </c>
      <c r="J2" s="37" t="str">
        <f>IFERROR(VLOOKUP(D2,DB!A:G,7,0),"")</f>
        <v>Vandalized</v>
      </c>
      <c r="K2" s="37" t="s">
        <v>39061</v>
      </c>
      <c r="L2" s="37" t="str">
        <f>IFERROR(VLOOKUP(D2,DB!A:I,9,0),"")</f>
        <v>Latis</v>
      </c>
      <c r="M2" s="119"/>
    </row>
    <row r="3" spans="1:13" ht="30.75">
      <c r="A3" s="37" t="s">
        <v>39062</v>
      </c>
      <c r="B3" s="37" t="str">
        <f>IFERROR(VLOOKUP(D3,DB!A:K,11,0),"")</f>
        <v>R5</v>
      </c>
      <c r="C3" s="37">
        <v>1</v>
      </c>
      <c r="D3" s="37" t="s">
        <v>31295</v>
      </c>
      <c r="E3" s="37" t="s">
        <v>39045</v>
      </c>
      <c r="F3" s="38">
        <v>45926.188877314817</v>
      </c>
      <c r="G3" s="150">
        <f t="shared" ref="G3" ca="1" si="0">IFERROR(NOW()-F3,"")</f>
        <v>23.401962615738739</v>
      </c>
      <c r="H3" s="38">
        <v>45926.158159722225</v>
      </c>
      <c r="I3" s="37" t="str">
        <f>IFERROR(VLOOKUP(D3,DB!A:F,6,0),"")</f>
        <v>SCECO</v>
      </c>
      <c r="J3" s="37" t="str">
        <f>IFERROR(VLOOKUP(D3,DB!A:G,7,0),"")</f>
        <v>Good</v>
      </c>
      <c r="K3" s="37" t="s">
        <v>39063</v>
      </c>
      <c r="L3" s="37" t="str">
        <f>IFERROR(VLOOKUP(D3,DB!A:I,9,0),"")</f>
        <v>Latis</v>
      </c>
      <c r="M3" s="119"/>
    </row>
    <row r="4" spans="1:13" ht="30.75">
      <c r="A4" s="37" t="s">
        <v>39064</v>
      </c>
      <c r="B4" s="37" t="str">
        <f>IFERROR(VLOOKUP(D4,DB!A:K,11,0),"")</f>
        <v>R5</v>
      </c>
      <c r="C4" s="37">
        <v>2</v>
      </c>
      <c r="D4" s="37" t="s">
        <v>31159</v>
      </c>
      <c r="E4" s="37" t="s">
        <v>38964</v>
      </c>
      <c r="F4" s="38">
        <v>45944.771574074075</v>
      </c>
      <c r="G4" s="39">
        <f t="shared" ref="G4" ca="1" si="1">IFERROR(NOW()-F4,"")</f>
        <v>4.8192658564803423</v>
      </c>
      <c r="H4" s="38">
        <v>45944.676192129627</v>
      </c>
      <c r="I4" s="37" t="str">
        <f>IFERROR(VLOOKUP(D4,DB!A:F,6,0),"")</f>
        <v>SCECO</v>
      </c>
      <c r="J4" s="37" t="str">
        <f>IFERROR(VLOOKUP(D4,DB!A:G,7,0),"")</f>
        <v>Dead</v>
      </c>
      <c r="K4" s="37" t="s">
        <v>39065</v>
      </c>
      <c r="L4" s="37" t="str">
        <f>IFERROR(VLOOKUP(D4,DB!A:I,9,0),"")</f>
        <v>Latis</v>
      </c>
    </row>
    <row r="5" spans="1:13" ht="45.75">
      <c r="A5" s="163" t="s">
        <v>39066</v>
      </c>
      <c r="B5" s="163" t="str">
        <f>IFERROR(VLOOKUP(D5,DB!A:K,11,0),"")</f>
        <v>R5</v>
      </c>
      <c r="C5" s="163">
        <v>1</v>
      </c>
      <c r="D5" s="163" t="s">
        <v>34747</v>
      </c>
      <c r="E5" s="163" t="s">
        <v>39045</v>
      </c>
      <c r="F5" s="164">
        <v>45948.661111111112</v>
      </c>
      <c r="G5" s="165">
        <f ca="1">IFERROR(NOW()-F5,"")</f>
        <v>0.92972881944297114</v>
      </c>
      <c r="H5" s="164">
        <v>45948.661111111112</v>
      </c>
      <c r="I5" s="163" t="str">
        <f>IFERROR(VLOOKUP(D5,DB!A:F,6,0),"")</f>
        <v>SCECO</v>
      </c>
      <c r="J5" s="163" t="str">
        <f>IFERROR(VLOOKUP(D5,DB!A:G,7,0),"")</f>
        <v>Dead</v>
      </c>
      <c r="K5" s="163" t="s">
        <v>39067</v>
      </c>
      <c r="L5" s="163" t="str">
        <f>IFERROR(VLOOKUP(D5,DB!A:I,9,0),"")</f>
        <v>Latis</v>
      </c>
    </row>
    <row r="6" spans="1:13" ht="15">
      <c r="A6" s="163"/>
      <c r="B6" s="163" t="str">
        <f>IFERROR(VLOOKUP(D6,DB!A:K,11,0),"")</f>
        <v/>
      </c>
      <c r="C6" s="163"/>
      <c r="D6" s="163"/>
      <c r="E6" s="163"/>
      <c r="F6" s="164"/>
      <c r="G6" s="165">
        <f ca="1">IFERROR(NOW()-F6,"")</f>
        <v>45949.590839930555</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45949.590839930555</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45949.590839930555</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45949.590839930555</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45949.590839930555</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45949.590839930555</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45949.590839930555</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45949.590839930555</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45949.590839930555</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45949.590839930555</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45949.590839930555</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45949.590839930555</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45949.590839930555</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45949.590839930555</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45949.590839930555</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45949.590839930555</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45949.590839930555</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45949.590839930555</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45949.590839930555</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45949.590839930555</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45949.590839930555</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45949.590839930555</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45949.590839930555</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45949.590839930555</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45949.590839930555</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45949.590839930555</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45949.590839930555</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45949.590839930555</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45949.590839930555</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45949.590839930555</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45949.590839930555</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45949.590839930555</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45949.590839930555</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45949.590839930555</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45949.590839930555</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45949.590839930555</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45949.590839930555</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45949.590839930555</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45949.590839930555</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45949.590839930555</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45949.590839930555</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45949.590839930555</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45949.590839930555</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45949.590839930555</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45949.590839930555</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45949.590839930555</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45949.590839930555</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45949.590839930555</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45949.590839930555</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45949.590839930555</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45949.590839930555</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45949.590839930555</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45949.590839930555</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45949.590839930555</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45949.590839930555</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45949.590839930555</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45949.590839930555</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45949.590839930555</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45949.590839930555</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45949.590839930555</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45949.590839930555</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45949.590839930555</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45949.590839930555</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45949.590839930555</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45949.590839930555</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45949.590839930555</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45949.590839930555</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45949.590839930555</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45949.590839930555</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45949.590839930555</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45949.590839930555</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45949.590839930555</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45949.590839930555</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45949.590839930555</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45949.590839930555</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45949.590839930555</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45949.590839930555</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45949.590839930555</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45949.590839930555</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45949.590839930555</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45949.590839930555</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45949.590839930555</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45949.590839930555</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45949.590839930555</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45949.590839930555</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45949.590839930555</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45949.590839930555</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45949.590839930555</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45949.590839930555</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45949.590839930555</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45949.590839930555</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45949.590839930555</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45949.590839930555</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45949.590839930555</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45949.590839930555</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45949.590839930555</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45949.590839930555</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45949.590839930555</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45949.590839930555</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45949.590839930555</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45949.590839930555</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45949.590839930555</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45949.590839930555</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45949.590839930555</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45949.590839930555</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45949.590839930555</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45949.590839930555</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45949.590839930555</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45949.590839930555</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45949.590839930555</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45949.590839930555</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45949.590839930555</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45949.590839930555</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45949.590839930555</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45949.590839930555</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45949.590839930555</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45949.590839930555</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45949.590839930555</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45949.590839930555</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45949.590839930555</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45949.590839930555</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45949.590839930555</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45949.590839930555</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45949.590839930555</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45949.590839930555</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45949.590839930555</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45949.590839930555</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45949.590839930555</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45949.590839930555</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45949.590839930555</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45949.590839930555</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45949.590839930555</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45949.590839930555</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45949.590839930555</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45949.590839930555</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45949.590839930555</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45949.590839930555</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45949.590839930555</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45949.590839930555</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45949.590839930555</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45949.590839930555</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45949.590839930555</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45949.590839930555</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45949.590839930555</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45949.590839930555</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45949.590839930555</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45949.590839930555</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45949.590839930555</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45949.590839930555</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45949.590839930555</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45949.590839930555</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45949.590839930555</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45949.590839930555</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45949.590839930555</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45949.590839930555</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45949.590839930555</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45949.590839930555</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45949.590839930555</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45949.590839930555</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45949.590839930555</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45949.590839930555</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45949.590839930555</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45949.590839930555</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45949.590839930555</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45949.590839930555</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45949.590839930555</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45949.590839930555</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45949.590839930555</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45949.590839930555</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45949.590839930555</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45949.590839930555</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45949.590839930555</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45949.590839930555</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45949.590839930555</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45949.590839930555</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45949.590839930555</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45949.590839930555</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45949.590839930555</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45949.590839930555</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45949.590839930555</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45949.590839930555</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45949.590839930555</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45949.590839930555</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45949.590839930555</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45949.590839930555</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45949.590839930555</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45949.590839930555</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45949.590839930555</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45949.590839930555</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45949.590839930555</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45949.590839930555</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45949.590839930555</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45949.590839930555</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45949.590839930555</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45949.590839930555</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45949.590839930555</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45949.590839930555</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45949.590839930555</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45949.590839930555</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45949.590839930555</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45949.590839930555</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45949.590839930555</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45949.590839930555</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45949.590839930555</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45949.590839930555</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45949.590839930555</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45949.590839930555</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45949.590839930555</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45949.590839930555</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45949.590839930555</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45949.590839930555</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45949.590839930555</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45949.590839930555</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45949.590839930555</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45949.590839930555</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45949.590839930555</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45949.590839930555</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45949.590839930555</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45949.590839930555</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45949.590839930555</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45949.590839930555</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45949.590839930555</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45949.590839930555</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45949.590839930555</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45949.590839930555</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45949.590839930555</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45949.590839930555</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45949.590839930555</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45949.590839930555</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45949.590839930555</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45949.590839930555</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45949.590839930555</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45949.590839930555</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45949.590839930555</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45949.590839930555</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45949.590839930555</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45949.590839930555</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45949.590839930555</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45949.590839930555</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45949.590839930555</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45949.590839930555</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45949.590839930555</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45949.590839930555</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45949.590839930555</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45949.590839930555</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45949.590839930555</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45949.590839930555</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45949.590839930555</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45949.590839930555</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45949.590839930555</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45949.590839930555</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45949.590839930555</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45949.590839930555</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45949.590839930555</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45949.590839930555</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45949.590839930555</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45949.590839930555</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45949.590839930555</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45949.590839930555</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45949.590839930555</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45949.590839930555</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45949.590839930555</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45949.590839930555</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45949.590839930555</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45949.590839930555</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45949.590839930555</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45949.590839930555</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45949.590839930555</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45949.590839930555</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45949.590839930555</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45949.590839930555</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45949.590839930555</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45949.590839930555</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45949.590839930555</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45949.590839930555</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45949.590839930555</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45949.590839930555</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45949.590839930555</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45949.590839930555</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45949.590839930555</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45949.590839930555</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45949.590839930555</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45949.590839930555</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45949.590839930555</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45949.590839930555</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45949.590839930555</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45949.590839930555</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45949.590839930555</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45949.590839930555</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45949.590839930555</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45949.590839930555</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45949.590839930555</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45949.590839930555</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45949.590839930555</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45949.590839930555</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45949.590839930555</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45949.590839930555</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45949.590839930555</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45949.590839930555</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45949.590839930555</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45949.590839930555</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45949.590839930555</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45949.590839930555</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45949.590839930555</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45949.590839930555</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45949.590839930555</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45949.590839930555</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45949.590839930555</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45949.590839930555</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45949.590839930555</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45949.590839930555</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45949.590839930555</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45949.590839930555</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45949.590839930555</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45949.590839930555</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45949.590839930555</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45949.590839930555</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45949.590839930555</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45949.590839930555</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45949.590839930555</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45949.590839930555</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45949.590839930555</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45949.590839930555</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45949.590839930555</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45949.590839930555</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45949.590839930555</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45949.590839930555</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45949.590839930555</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45949.590839930555</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45949.590839930555</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45949.590839930555</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45949.590839930555</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45949.590839930555</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45949.590839930555</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45949.590839930555</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45949.590839930555</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45949.590839930555</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45949.590839930555</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45949.590839930555</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45949.590839930555</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45949.590839930555</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45949.590839930555</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45949.590839930555</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45949.590839930555</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45949.590839930555</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45949.590839930555</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45949.590839930555</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45949.590839930555</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45949.590839930555</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45949.590839930555</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45949.590839930555</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45949.590839930555</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45949.590839930555</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45949.590839930555</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45949.590839930555</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45949.590839930555</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45949.590839930555</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45949.590839930555</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45949.590839930555</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45949.590839930555</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45949.590839930555</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45949.590839930555</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45949.590839930555</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45949.590839930555</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45949.590839930555</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45949.590839930555</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45949.590839930555</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45949.590839930555</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45949.590839930555</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45949.590839930555</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45949.590839930555</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45949.590839930555</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45949.590839930555</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45949.590839930555</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45949.590839930555</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45949.590839930555</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45949.590839930555</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45949.590839930555</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45949.590839930555</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45949.590839930555</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45949.590839930555</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45949.590839930555</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45949.590839930555</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45949.590839930555</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45949.590839930555</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45949.590839930555</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45949.590839930555</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45949.590839930555</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45949.590839930555</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45949.590839930555</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45949.590839930555</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45949.590839930555</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45949.590839930555</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45949.590839930555</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45949.590839930555</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45949.590839930555</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45949.590839930555</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45949.590839930555</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45949.590839930555</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45949.590839930555</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45949.590839930555</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45949.590839930555</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45949.590839930555</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45949.590839930555</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45949.590839930555</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45949.590839930555</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45949.590839930555</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45949.590839930555</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45949.590839930555</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45949.590839930555</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45949.590839930555</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45949.590839930555</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45949.590839930555</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45949.590839930555</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45949.590839930555</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45949.590839930555</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45949.590839930555</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45949.590839930555</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45949.590839930555</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45949.590839930555</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45949.590839930555</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45949.590839930555</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45949.590839930555</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45949.590839930555</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45949.590839930555</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45949.590839930555</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45949.590839930555</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45949.590839930555</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45949.590839930555</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45949.590839930555</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45949.590839930555</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45949.590839930555</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45949.590839930555</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45949.590839930555</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45949.590839930555</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45949.590839930555</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45949.590839930555</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45949.590839930555</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45949.590839930555</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45949.590839930555</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45949.590839930555</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45949.590839930555</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45949.590839930555</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45949.590839930555</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45949.590839930555</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45949.590839930555</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45949.590839930555</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45949.590839930555</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45949.590839930555</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45949.590839930555</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45949.590839930555</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45949.590839930555</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45949.590839930555</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45949.590839930555</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45949.590839930555</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45949.590839930555</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45949.590839930555</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45949.590839930555</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45949.590839930555</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45949.590839930555</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45949.590839930555</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45949.590839930555</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45949.590839930555</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45949.590839930555</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45949.590839930555</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45949.590839930555</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45949.590839930555</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45949.590839930555</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45949.590839930555</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45949.590839930555</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45949.590839930555</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45949.590839930555</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45949.590839930555</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45949.590839930555</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45949.590839930555</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45949.590839930555</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45949.590839930555</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45949.590839930555</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45949.590839930555</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45949.590839930555</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45949.590839930555</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45949.590839930555</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45949.590839930555</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45949.590839930555</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45949.590839930555</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45949.590839930555</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45949.590839930555</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45949.590839930555</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45949.590839930555</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45949.590839930555</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45949.590839930555</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45949.590839930555</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45949.590839930555</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45949.590839930555</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45949.590839930555</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45949.590839930555</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45949.590839930555</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45949.590839930555</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45949.590839930555</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45949.590839930555</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45949.590839930555</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45949.590839930555</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45949.590839930555</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45949.590839930555</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45949.590839930555</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45949.590839930555</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45949.590839930555</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45949.590839930555</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45949.590839930555</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45949.590839930555</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45949.590839930555</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45949.590839930555</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45949.590839930555</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45949.590839930555</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45949.590839930555</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45949.590839930555</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45949.590839930555</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45949.590839930555</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45949.590839930555</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45949.590839930555</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45949.590839930555</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45949.590839930555</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45949.590839930555</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45949.590839930555</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45949.590839930555</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45949.590839930555</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45949.590839930555</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45949.590839930555</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45949.590839930555</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45949.590839930555</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45949.590839930555</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45949.590839930555</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45949.590839930555</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45949.590839930555</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45949.590839930555</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45949.590839930555</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45949.590839930555</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45949.590839930555</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45949.590839930555</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45949.590839930555</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45949.590839930555</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45949.590839930555</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45949.590839930555</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45949.590839930555</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45949.590839930555</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45949.590839930555</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45949.590839930555</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45949.590839930555</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7"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63"/>
  <sheetViews>
    <sheetView workbookViewId="0">
      <selection activeCell="A7" sqref="A7:XFD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39068</v>
      </c>
      <c r="B2" s="143" t="str">
        <f>IFERROR(VLOOKUP(D2,DB!A:K,11,0),"")</f>
        <v>R6</v>
      </c>
      <c r="C2" s="142">
        <v>1</v>
      </c>
      <c r="D2" s="143" t="s">
        <v>34282</v>
      </c>
      <c r="E2" s="142" t="s">
        <v>38964</v>
      </c>
      <c r="F2" s="145">
        <v>45939.529062499998</v>
      </c>
      <c r="G2" s="144">
        <f ca="1">IFERROR(NOW()-F2,"-")</f>
        <v>10.061777430557413</v>
      </c>
      <c r="H2" s="145">
        <v>45927.987534722219</v>
      </c>
      <c r="I2" s="143" t="str">
        <f>IFERROR(VLOOKUP(D2,DB!A:F,6,0),"")</f>
        <v>SCECO</v>
      </c>
      <c r="J2" s="143" t="str">
        <f>IFERROR(VLOOKUP(D2,DB!A:G,7,0),"")</f>
        <v>Vandalized</v>
      </c>
      <c r="K2" s="142" t="s">
        <v>39069</v>
      </c>
      <c r="L2" s="143" t="str">
        <f>IFERROR(VLOOKUP(D2,DB!A:I,9,0),"")</f>
        <v>Latis</v>
      </c>
    </row>
    <row r="3" spans="1:16383" ht="31.5" customHeight="1">
      <c r="A3" s="142" t="s">
        <v>39070</v>
      </c>
      <c r="B3" s="142" t="str">
        <f>IFERROR(VLOOKUP(D3,DB!A:K,11,0),"")</f>
        <v>R6</v>
      </c>
      <c r="C3" s="142">
        <v>1</v>
      </c>
      <c r="D3" s="142" t="s">
        <v>34126</v>
      </c>
      <c r="E3" s="142" t="s">
        <v>38964</v>
      </c>
      <c r="F3" s="145">
        <v>45948.910879629628</v>
      </c>
      <c r="G3" s="144">
        <f ca="1">IFERROR(NOW()-F3,"-")</f>
        <v>0.67996030092763249</v>
      </c>
      <c r="H3" s="145">
        <v>45948.903344907405</v>
      </c>
      <c r="I3" s="142" t="str">
        <f>IFERROR(VLOOKUP(D3,DB!A:F,6,0),"")</f>
        <v>SCECO</v>
      </c>
      <c r="J3" s="142" t="str">
        <f>IFERROR(VLOOKUP(D3,DB!A:G,7,0),"")</f>
        <v>Vandalized</v>
      </c>
      <c r="K3" s="142" t="s">
        <v>39071</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42" t="s">
        <v>39072</v>
      </c>
      <c r="B4" s="142" t="str">
        <f>IFERROR(VLOOKUP(D4,DB!A:K,11,0),"")</f>
        <v>R6</v>
      </c>
      <c r="C4" s="142">
        <v>1</v>
      </c>
      <c r="D4" s="142" t="s">
        <v>35558</v>
      </c>
      <c r="E4" s="142" t="s">
        <v>39073</v>
      </c>
      <c r="F4" s="145">
        <v>45949.134895833333</v>
      </c>
      <c r="G4" s="144">
        <f ca="1">IFERROR(NOW()-F4,"-")</f>
        <v>0.45594409722252749</v>
      </c>
      <c r="H4" s="145">
        <v>45949.147256944445</v>
      </c>
      <c r="I4" s="142" t="str">
        <f>IFERROR(VLOOKUP(D4,DB!A:F,6,0),"")</f>
        <v>SCECO</v>
      </c>
      <c r="J4" s="142" t="str">
        <f>IFERROR(VLOOKUP(D4,DB!A:G,7,0),"")</f>
        <v>Vandalized</v>
      </c>
      <c r="K4" s="142" t="s">
        <v>39074</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06"/>
      <c r="B5" s="105" t="str">
        <f>IFERROR(VLOOKUP(D5,DB!A:K,11,0),"")</f>
        <v>R6</v>
      </c>
      <c r="C5" s="107">
        <v>1</v>
      </c>
      <c r="D5" s="105" t="s">
        <v>38738</v>
      </c>
      <c r="E5" s="108"/>
      <c r="F5" s="109"/>
      <c r="G5" s="78">
        <f ca="1">IFERROR(NOW()-F5,"-")</f>
        <v>45949.590839930555</v>
      </c>
      <c r="H5" s="109">
        <v>45949.576828703706</v>
      </c>
      <c r="I5" s="105" t="str">
        <f>IFERROR(VLOOKUP(D5,DB!A:F,6,0),"")</f>
        <v>SCECO</v>
      </c>
      <c r="J5" s="104" t="str">
        <f>IFERROR(VLOOKUP(D5,DB!A:G,7,0),"")</f>
        <v>Good</v>
      </c>
      <c r="K5" s="110" t="s">
        <v>39075</v>
      </c>
      <c r="L5" s="111" t="str">
        <f>IFERROR(VLOOKUP(D5,DB!A:I,9,0),"")</f>
        <v>Latis</v>
      </c>
    </row>
    <row r="6" spans="1:16383" ht="31.5" customHeight="1">
      <c r="A6" s="106"/>
      <c r="B6" s="105" t="str">
        <f>IFERROR(VLOOKUP(D6,DB!A:K,11,0),"")</f>
        <v/>
      </c>
      <c r="C6" s="107"/>
      <c r="D6" s="105"/>
      <c r="E6" s="108"/>
      <c r="F6" s="109"/>
      <c r="G6" s="78">
        <f ca="1">IFERROR(NOW()-F6,"-")</f>
        <v>45949.590839930555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45949.590839930555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45949.590839930555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45949.590839930555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45949.590839930555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45949.590839930555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45949.590839930555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45949.590839930555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45949.590839930555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45949.590839930555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45949.590839930555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45949.590839930555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45949.590839930555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45949.590839930555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45949.590839930555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45949.590839930555</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45949.590839930555</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45949.590839930555</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45949.590839930555</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45949.590839930555</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45949.590839930555</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45949.590839930555</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45949.590839930555</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45949.590839930555</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45949.590839930555</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45949.590839930555</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45949.590839930555</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45949.590839930555</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45949.590839930555</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45949.590839930555</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45949.590839930555</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45949.590839930555</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45949.590839930555</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45949.590839930555</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45949.590839930555</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45949.590839930555</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45949.590839930555</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45949.590839930555</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45949.590839930555</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45949.590839930555</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45949.590839930555</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45949.590839930555</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45949.590839930555</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45949.590839930555</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45949.590839930555</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45949.590839930555</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45949.590839930555</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45949.590839930555</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45949.590839930555</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45949.590839930555</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45949.590839930555</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45949.590839930555</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45949.590839930555</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45949.590839930555</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45949.590839930555</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45949.590839930555</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45949.590839930555</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45949.590839930555</v>
      </c>
      <c r="H63" s="109"/>
      <c r="I63" s="105" t="str">
        <f>IFERROR(VLOOKUP(D63,DB!A:F,6,0),"")</f>
        <v/>
      </c>
      <c r="J63" s="104" t="str">
        <f>IFERROR(VLOOKUP(D63,DB!A:G,7,0),"")</f>
        <v/>
      </c>
      <c r="K63" s="110"/>
      <c r="L63" s="111" t="str">
        <f>IFERROR(VLOOKUP(D63,DB!A:I,9,0),"")</f>
        <v/>
      </c>
    </row>
  </sheetData>
  <dataValidations count="2">
    <dataValidation allowBlank="1" showInputMessage="1" showErrorMessage="1" sqref="E1" xr:uid="{380493DB-286A-4683-AF55-C78F04945A49}"/>
    <dataValidation type="list" allowBlank="1" showInputMessage="1" showErrorMessage="1" sqref="E2:E3 E5:E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2025-10-19T11:11:38Z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